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wtie\Exercícios\"/>
    </mc:Choice>
  </mc:AlternateContent>
  <bookViews>
    <workbookView xWindow="7440" yWindow="0" windowWidth="23076" windowHeight="10320"/>
  </bookViews>
  <sheets>
    <sheet name="Plan1" sheetId="6" r:id="rId1"/>
    <sheet name="Vendas_1T" sheetId="5" r:id="rId2"/>
    <sheet name="RESULTADO" sheetId="7" r:id="rId3"/>
  </sheets>
  <calcPr calcId="152511"/>
</workbook>
</file>

<file path=xl/calcChain.xml><?xml version="1.0" encoding="utf-8"?>
<calcChain xmlns="http://schemas.openxmlformats.org/spreadsheetml/2006/main">
  <c r="M4" i="7" l="1"/>
  <c r="M3" i="7"/>
  <c r="M2" i="7"/>
  <c r="J24" i="7"/>
  <c r="I24" i="7"/>
  <c r="I23" i="7"/>
  <c r="J23" i="7" s="1"/>
  <c r="J22" i="7"/>
  <c r="I22" i="7"/>
  <c r="I21" i="7"/>
  <c r="J21" i="7" s="1"/>
  <c r="J20" i="7"/>
  <c r="I20" i="7"/>
  <c r="I19" i="7"/>
  <c r="J19" i="7" s="1"/>
  <c r="J18" i="7"/>
  <c r="I18" i="7"/>
  <c r="I17" i="7"/>
  <c r="J17" i="7" s="1"/>
  <c r="J16" i="7"/>
  <c r="I16" i="7"/>
  <c r="I15" i="7"/>
  <c r="J15" i="7" s="1"/>
  <c r="M14" i="7"/>
  <c r="I14" i="7"/>
  <c r="J14" i="7" s="1"/>
  <c r="M13" i="7"/>
  <c r="I13" i="7"/>
  <c r="J13" i="7" s="1"/>
  <c r="I12" i="7"/>
  <c r="J12" i="7" s="1"/>
  <c r="J11" i="7"/>
  <c r="I11" i="7"/>
  <c r="I10" i="7"/>
  <c r="J10" i="7" s="1"/>
  <c r="J9" i="7"/>
  <c r="I9" i="7"/>
  <c r="M8" i="7"/>
  <c r="J8" i="7"/>
  <c r="I8" i="7"/>
  <c r="M7" i="7"/>
  <c r="J7" i="7"/>
  <c r="I7" i="7"/>
  <c r="M6" i="7"/>
  <c r="J6" i="7"/>
  <c r="I6" i="7"/>
  <c r="M5" i="7"/>
  <c r="J5" i="7"/>
  <c r="I5" i="7"/>
  <c r="N4" i="7"/>
  <c r="J4" i="7"/>
  <c r="I4" i="7"/>
  <c r="N3" i="7"/>
  <c r="J3" i="7"/>
  <c r="I3" i="7"/>
  <c r="E3" i="7"/>
  <c r="E4" i="7" s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N2" i="7"/>
  <c r="J2" i="7"/>
  <c r="I2" i="7"/>
  <c r="M12" i="7" l="1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M14" i="5" l="1"/>
  <c r="N4" i="5"/>
  <c r="N3" i="5"/>
  <c r="N2" i="5"/>
  <c r="E3" i="5" l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I24" i="5" l="1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M13" i="5"/>
  <c r="M8" i="5"/>
  <c r="M7" i="5"/>
  <c r="M6" i="5"/>
  <c r="M5" i="5"/>
  <c r="I2" i="5"/>
  <c r="M12" i="5" l="1"/>
</calcChain>
</file>

<file path=xl/sharedStrings.xml><?xml version="1.0" encoding="utf-8"?>
<sst xmlns="http://schemas.openxmlformats.org/spreadsheetml/2006/main" count="147" uniqueCount="31">
  <si>
    <t>Cliente</t>
  </si>
  <si>
    <t>Produto</t>
  </si>
  <si>
    <t>Preço unitário</t>
  </si>
  <si>
    <t>João's</t>
  </si>
  <si>
    <t>Pratos</t>
  </si>
  <si>
    <t>Maria's</t>
  </si>
  <si>
    <t>Copos</t>
  </si>
  <si>
    <t>Mesas</t>
  </si>
  <si>
    <t>Pedro's</t>
  </si>
  <si>
    <t>Alan's</t>
  </si>
  <si>
    <t>Felipe's</t>
  </si>
  <si>
    <t>Quantidade</t>
  </si>
  <si>
    <t>Total</t>
  </si>
  <si>
    <t>Max</t>
  </si>
  <si>
    <t>Min</t>
  </si>
  <si>
    <t>Média</t>
  </si>
  <si>
    <t># itens</t>
  </si>
  <si>
    <t># encomendas</t>
  </si>
  <si>
    <t>Tamanho</t>
  </si>
  <si>
    <t>Critério</t>
  </si>
  <si>
    <t>G</t>
  </si>
  <si>
    <t>P</t>
  </si>
  <si>
    <t>Até R$ 1000</t>
  </si>
  <si>
    <t># encomendas &gt; R$ 500</t>
  </si>
  <si>
    <t>USD/R$</t>
  </si>
  <si>
    <t>Valor R$</t>
  </si>
  <si>
    <t>Receita total R$</t>
  </si>
  <si>
    <t>Data</t>
  </si>
  <si>
    <t>Classificação</t>
  </si>
  <si>
    <t>&gt; R$ 1000</t>
  </si>
  <si>
    <t>Preencha as células em verde utilizando a função condicional apropriada.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</si>
</sst>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-&quot;R$&quot;\ * #,##0_-;\-&quot;R$&quot;\ * #,##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0" xfId="0" applyFont="1" applyFill="1"/>
    <xf numFmtId="0" fontId="0" fillId="2" borderId="1" xfId="0" applyFill="1" applyBorder="1"/>
    <xf numFmtId="0" fontId="1" fillId="3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164" fontId="0" fillId="2" borderId="1" xfId="0" applyNumberFormat="1" applyFill="1" applyBorder="1"/>
    <xf numFmtId="44" fontId="0" fillId="2" borderId="1" xfId="0" applyNumberFormat="1" applyFill="1" applyBorder="1"/>
    <xf numFmtId="0" fontId="0" fillId="0" borderId="0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2" fontId="0" fillId="2" borderId="1" xfId="0" applyNumberFormat="1" applyFill="1" applyBorder="1"/>
    <xf numFmtId="15" fontId="0" fillId="2" borderId="1" xfId="0" applyNumberFormat="1" applyFill="1" applyBorder="1"/>
    <xf numFmtId="0" fontId="0" fillId="0" borderId="0" xfId="0" applyNumberFormat="1" applyFill="1" applyBorder="1"/>
    <xf numFmtId="0" fontId="0" fillId="5" borderId="1" xfId="0" applyFill="1" applyBorder="1"/>
    <xf numFmtId="42" fontId="0" fillId="3" borderId="1" xfId="0" applyNumberFormat="1" applyFill="1" applyBorder="1"/>
    <xf numFmtId="44" fontId="0" fillId="3" borderId="1" xfId="0" applyNumberFormat="1" applyFill="1" applyBorder="1"/>
    <xf numFmtId="0" fontId="0" fillId="3" borderId="1" xfId="0" applyFill="1" applyBorder="1"/>
    <xf numFmtId="0" fontId="0" fillId="3" borderId="1" xfId="0" applyNumberFormat="1" applyFill="1" applyBorder="1"/>
    <xf numFmtId="0" fontId="1" fillId="3" borderId="1" xfId="0" applyFont="1" applyFill="1" applyBorder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304800</xdr:colOff>
      <xdr:row>20</xdr:row>
      <xdr:rowOff>167640</xdr:rowOff>
    </xdr:from>
    <xdr:to>
      <xdr:col>14</xdr:col>
      <xdr:colOff>53340</xdr:colOff>
      <xdr:row>24</xdr:row>
      <xdr:rowOff>159325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3832860"/>
          <a:ext cx="1577340" cy="73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N24"/>
  <sheetViews>
    <sheetView showGridLines="0" tabSelected="1" workbookViewId="0">
      <selection activeCell="E5" sqref="E5:N24"/>
    </sheetView>
  </sheetViews>
  <sheetFormatPr defaultRowHeight="14.4" x14ac:dyDescent="0.3"/>
  <sheetData>
    <row r="4" spans="5:14" ht="15" thickBot="1" x14ac:dyDescent="0.35"/>
    <row r="5" spans="5:14" x14ac:dyDescent="0.3">
      <c r="E5" s="20" t="s">
        <v>30</v>
      </c>
      <c r="F5" s="21"/>
      <c r="G5" s="21"/>
      <c r="H5" s="21"/>
      <c r="I5" s="21"/>
      <c r="J5" s="21"/>
      <c r="K5" s="21"/>
      <c r="L5" s="21"/>
      <c r="M5" s="21"/>
      <c r="N5" s="22"/>
    </row>
    <row r="6" spans="5:14" x14ac:dyDescent="0.3">
      <c r="E6" s="23"/>
      <c r="F6" s="24"/>
      <c r="G6" s="24"/>
      <c r="H6" s="24"/>
      <c r="I6" s="24"/>
      <c r="J6" s="24"/>
      <c r="K6" s="24"/>
      <c r="L6" s="24"/>
      <c r="M6" s="24"/>
      <c r="N6" s="25"/>
    </row>
    <row r="7" spans="5:14" x14ac:dyDescent="0.3">
      <c r="E7" s="23"/>
      <c r="F7" s="24"/>
      <c r="G7" s="24"/>
      <c r="H7" s="24"/>
      <c r="I7" s="24"/>
      <c r="J7" s="24"/>
      <c r="K7" s="24"/>
      <c r="L7" s="24"/>
      <c r="M7" s="24"/>
      <c r="N7" s="25"/>
    </row>
    <row r="8" spans="5:14" x14ac:dyDescent="0.3">
      <c r="E8" s="23"/>
      <c r="F8" s="24"/>
      <c r="G8" s="24"/>
      <c r="H8" s="24"/>
      <c r="I8" s="24"/>
      <c r="J8" s="24"/>
      <c r="K8" s="24"/>
      <c r="L8" s="24"/>
      <c r="M8" s="24"/>
      <c r="N8" s="25"/>
    </row>
    <row r="9" spans="5:14" x14ac:dyDescent="0.3">
      <c r="E9" s="23"/>
      <c r="F9" s="24"/>
      <c r="G9" s="24"/>
      <c r="H9" s="24"/>
      <c r="I9" s="24"/>
      <c r="J9" s="24"/>
      <c r="K9" s="24"/>
      <c r="L9" s="24"/>
      <c r="M9" s="24"/>
      <c r="N9" s="25"/>
    </row>
    <row r="10" spans="5:14" x14ac:dyDescent="0.3">
      <c r="E10" s="23"/>
      <c r="F10" s="24"/>
      <c r="G10" s="24"/>
      <c r="H10" s="24"/>
      <c r="I10" s="24"/>
      <c r="J10" s="24"/>
      <c r="K10" s="24"/>
      <c r="L10" s="24"/>
      <c r="M10" s="24"/>
      <c r="N10" s="25"/>
    </row>
    <row r="11" spans="5:14" x14ac:dyDescent="0.3">
      <c r="E11" s="23"/>
      <c r="F11" s="24"/>
      <c r="G11" s="24"/>
      <c r="H11" s="24"/>
      <c r="I11" s="24"/>
      <c r="J11" s="24"/>
      <c r="K11" s="24"/>
      <c r="L11" s="24"/>
      <c r="M11" s="24"/>
      <c r="N11" s="25"/>
    </row>
    <row r="12" spans="5:14" x14ac:dyDescent="0.3">
      <c r="E12" s="23"/>
      <c r="F12" s="24"/>
      <c r="G12" s="24"/>
      <c r="H12" s="24"/>
      <c r="I12" s="24"/>
      <c r="J12" s="24"/>
      <c r="K12" s="24"/>
      <c r="L12" s="24"/>
      <c r="M12" s="24"/>
      <c r="N12" s="25"/>
    </row>
    <row r="13" spans="5:14" x14ac:dyDescent="0.3">
      <c r="E13" s="23"/>
      <c r="F13" s="24"/>
      <c r="G13" s="24"/>
      <c r="H13" s="24"/>
      <c r="I13" s="24"/>
      <c r="J13" s="24"/>
      <c r="K13" s="24"/>
      <c r="L13" s="24"/>
      <c r="M13" s="24"/>
      <c r="N13" s="25"/>
    </row>
    <row r="14" spans="5:14" x14ac:dyDescent="0.3">
      <c r="E14" s="23"/>
      <c r="F14" s="24"/>
      <c r="G14" s="24"/>
      <c r="H14" s="24"/>
      <c r="I14" s="24"/>
      <c r="J14" s="24"/>
      <c r="K14" s="24"/>
      <c r="L14" s="24"/>
      <c r="M14" s="24"/>
      <c r="N14" s="25"/>
    </row>
    <row r="15" spans="5:14" x14ac:dyDescent="0.3">
      <c r="E15" s="23"/>
      <c r="F15" s="24"/>
      <c r="G15" s="24"/>
      <c r="H15" s="24"/>
      <c r="I15" s="24"/>
      <c r="J15" s="24"/>
      <c r="K15" s="24"/>
      <c r="L15" s="24"/>
      <c r="M15" s="24"/>
      <c r="N15" s="25"/>
    </row>
    <row r="16" spans="5:14" x14ac:dyDescent="0.3">
      <c r="E16" s="23"/>
      <c r="F16" s="24"/>
      <c r="G16" s="24"/>
      <c r="H16" s="24"/>
      <c r="I16" s="24"/>
      <c r="J16" s="24"/>
      <c r="K16" s="24"/>
      <c r="L16" s="24"/>
      <c r="M16" s="24"/>
      <c r="N16" s="25"/>
    </row>
    <row r="17" spans="5:14" x14ac:dyDescent="0.3">
      <c r="E17" s="23"/>
      <c r="F17" s="24"/>
      <c r="G17" s="24"/>
      <c r="H17" s="24"/>
      <c r="I17" s="24"/>
      <c r="J17" s="24"/>
      <c r="K17" s="24"/>
      <c r="L17" s="24"/>
      <c r="M17" s="24"/>
      <c r="N17" s="25"/>
    </row>
    <row r="18" spans="5:14" x14ac:dyDescent="0.3">
      <c r="E18" s="23"/>
      <c r="F18" s="24"/>
      <c r="G18" s="24"/>
      <c r="H18" s="24"/>
      <c r="I18" s="24"/>
      <c r="J18" s="24"/>
      <c r="K18" s="24"/>
      <c r="L18" s="24"/>
      <c r="M18" s="24"/>
      <c r="N18" s="25"/>
    </row>
    <row r="19" spans="5:14" x14ac:dyDescent="0.3">
      <c r="E19" s="23"/>
      <c r="F19" s="24"/>
      <c r="G19" s="24"/>
      <c r="H19" s="24"/>
      <c r="I19" s="24"/>
      <c r="J19" s="24"/>
      <c r="K19" s="24"/>
      <c r="L19" s="24"/>
      <c r="M19" s="24"/>
      <c r="N19" s="25"/>
    </row>
    <row r="20" spans="5:14" x14ac:dyDescent="0.3">
      <c r="E20" s="23"/>
      <c r="F20" s="24"/>
      <c r="G20" s="24"/>
      <c r="H20" s="24"/>
      <c r="I20" s="24"/>
      <c r="J20" s="24"/>
      <c r="K20" s="24"/>
      <c r="L20" s="24"/>
      <c r="M20" s="24"/>
      <c r="N20" s="25"/>
    </row>
    <row r="21" spans="5:14" x14ac:dyDescent="0.3">
      <c r="E21" s="23"/>
      <c r="F21" s="24"/>
      <c r="G21" s="24"/>
      <c r="H21" s="24"/>
      <c r="I21" s="24"/>
      <c r="J21" s="24"/>
      <c r="K21" s="24"/>
      <c r="L21" s="24"/>
      <c r="M21" s="24"/>
      <c r="N21" s="25"/>
    </row>
    <row r="22" spans="5:14" x14ac:dyDescent="0.3">
      <c r="E22" s="23"/>
      <c r="F22" s="24"/>
      <c r="G22" s="24"/>
      <c r="H22" s="24"/>
      <c r="I22" s="24"/>
      <c r="J22" s="24"/>
      <c r="K22" s="24"/>
      <c r="L22" s="24"/>
      <c r="M22" s="24"/>
      <c r="N22" s="25"/>
    </row>
    <row r="23" spans="5:14" x14ac:dyDescent="0.3">
      <c r="E23" s="23"/>
      <c r="F23" s="24"/>
      <c r="G23" s="24"/>
      <c r="H23" s="24"/>
      <c r="I23" s="24"/>
      <c r="J23" s="24"/>
      <c r="K23" s="24"/>
      <c r="L23" s="24"/>
      <c r="M23" s="24"/>
      <c r="N23" s="25"/>
    </row>
    <row r="24" spans="5:14" ht="15" thickBot="1" x14ac:dyDescent="0.35">
      <c r="E24" s="26"/>
      <c r="F24" s="27"/>
      <c r="G24" s="27"/>
      <c r="H24" s="27"/>
      <c r="I24" s="27"/>
      <c r="J24" s="27"/>
      <c r="K24" s="27"/>
      <c r="L24" s="27"/>
      <c r="M24" s="27"/>
      <c r="N24" s="28"/>
    </row>
  </sheetData>
  <mergeCells count="1">
    <mergeCell ref="E5:N2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4.4" x14ac:dyDescent="0.3"/>
  <cols>
    <col min="2" max="2" width="13.5546875" bestFit="1" customWidth="1"/>
    <col min="4" max="10" width="15.6640625" customWidth="1"/>
    <col min="12" max="12" width="21.5546875" bestFit="1" customWidth="1"/>
    <col min="13" max="14" width="10.5546875" bestFit="1" customWidth="1"/>
  </cols>
  <sheetData>
    <row r="1" spans="1:14" x14ac:dyDescent="0.3">
      <c r="A1" s="1" t="s">
        <v>18</v>
      </c>
      <c r="B1" s="1" t="s">
        <v>19</v>
      </c>
      <c r="D1" s="3" t="s">
        <v>0</v>
      </c>
      <c r="E1" s="3" t="s">
        <v>27</v>
      </c>
      <c r="F1" s="3" t="s">
        <v>1</v>
      </c>
      <c r="G1" s="3" t="s">
        <v>2</v>
      </c>
      <c r="H1" s="3" t="s">
        <v>11</v>
      </c>
      <c r="I1" s="5" t="s">
        <v>25</v>
      </c>
      <c r="J1" s="5" t="s">
        <v>28</v>
      </c>
      <c r="L1" s="4" t="s">
        <v>1</v>
      </c>
      <c r="M1" s="4" t="s">
        <v>16</v>
      </c>
      <c r="N1" s="4" t="s">
        <v>25</v>
      </c>
    </row>
    <row r="2" spans="1:14" x14ac:dyDescent="0.3">
      <c r="A2" s="17" t="s">
        <v>21</v>
      </c>
      <c r="B2" s="18" t="s">
        <v>22</v>
      </c>
      <c r="D2" s="2" t="s">
        <v>9</v>
      </c>
      <c r="E2" s="12">
        <v>42371</v>
      </c>
      <c r="F2" s="2" t="s">
        <v>7</v>
      </c>
      <c r="G2" s="6">
        <v>120</v>
      </c>
      <c r="H2" s="2">
        <v>30</v>
      </c>
      <c r="I2" s="7">
        <f>G2*H2</f>
        <v>3600</v>
      </c>
      <c r="J2" s="16" t="str">
        <f>IF(I2&lt;1000,$A$2,$A$3)</f>
        <v>G</v>
      </c>
      <c r="L2" s="14" t="s">
        <v>6</v>
      </c>
      <c r="M2" s="14"/>
      <c r="N2" s="15">
        <f>SUMIF($F$2:$F$24,L2,$I$2:$I$24)</f>
        <v>5040</v>
      </c>
    </row>
    <row r="3" spans="1:14" x14ac:dyDescent="0.3">
      <c r="A3" s="17" t="s">
        <v>20</v>
      </c>
      <c r="B3" s="18" t="s">
        <v>29</v>
      </c>
      <c r="D3" s="2" t="s">
        <v>9</v>
      </c>
      <c r="E3" s="12">
        <f>E2+3</f>
        <v>42374</v>
      </c>
      <c r="F3" s="2" t="s">
        <v>4</v>
      </c>
      <c r="G3" s="6">
        <v>20</v>
      </c>
      <c r="H3" s="2">
        <v>25</v>
      </c>
      <c r="I3" s="7">
        <f t="shared" ref="I3:I24" si="0">G3*H3</f>
        <v>500</v>
      </c>
      <c r="J3" s="16" t="str">
        <f t="shared" ref="J3:J24" si="1">IF(I3&lt;1000,$A$2,$A$3)</f>
        <v>P</v>
      </c>
      <c r="L3" s="14" t="s">
        <v>7</v>
      </c>
      <c r="M3" s="14"/>
      <c r="N3" s="15">
        <f>SUMIF($F$2:$F$24,L3,$I$2:$I$24)</f>
        <v>36000</v>
      </c>
    </row>
    <row r="4" spans="1:14" x14ac:dyDescent="0.3">
      <c r="A4" s="8"/>
      <c r="B4" s="13"/>
      <c r="D4" s="2" t="s">
        <v>9</v>
      </c>
      <c r="E4" s="12">
        <f t="shared" ref="E4:E24" si="2">E3+3</f>
        <v>42377</v>
      </c>
      <c r="F4" s="2" t="s">
        <v>7</v>
      </c>
      <c r="G4" s="6">
        <v>120</v>
      </c>
      <c r="H4" s="2">
        <v>40</v>
      </c>
      <c r="I4" s="7">
        <f t="shared" si="0"/>
        <v>4800</v>
      </c>
      <c r="J4" s="16" t="str">
        <f t="shared" si="1"/>
        <v>G</v>
      </c>
      <c r="L4" s="14" t="s">
        <v>4</v>
      </c>
      <c r="M4" s="14"/>
      <c r="N4" s="15">
        <f>SUMIF($F$2:$F$24,L4,$I$2:$I$24)</f>
        <v>1800</v>
      </c>
    </row>
    <row r="5" spans="1:14" x14ac:dyDescent="0.3">
      <c r="D5" s="2" t="s">
        <v>9</v>
      </c>
      <c r="E5" s="12">
        <f t="shared" si="2"/>
        <v>42380</v>
      </c>
      <c r="F5" s="2" t="s">
        <v>7</v>
      </c>
      <c r="G5" s="6">
        <v>120</v>
      </c>
      <c r="H5" s="2">
        <v>40</v>
      </c>
      <c r="I5" s="7">
        <f t="shared" si="0"/>
        <v>4800</v>
      </c>
      <c r="J5" s="16" t="str">
        <f t="shared" si="1"/>
        <v>G</v>
      </c>
      <c r="L5" s="9" t="s">
        <v>12</v>
      </c>
      <c r="M5" s="2">
        <f>SUM(H2:H24)</f>
        <v>1020</v>
      </c>
      <c r="N5" s="2"/>
    </row>
    <row r="6" spans="1:14" x14ac:dyDescent="0.3">
      <c r="A6" s="9" t="s">
        <v>24</v>
      </c>
      <c r="B6" s="7">
        <v>3</v>
      </c>
      <c r="D6" s="2" t="s">
        <v>9</v>
      </c>
      <c r="E6" s="12">
        <f t="shared" si="2"/>
        <v>42383</v>
      </c>
      <c r="F6" s="2" t="s">
        <v>6</v>
      </c>
      <c r="G6" s="6">
        <v>8</v>
      </c>
      <c r="H6" s="2">
        <v>40</v>
      </c>
      <c r="I6" s="7">
        <f t="shared" si="0"/>
        <v>320</v>
      </c>
      <c r="J6" s="16" t="str">
        <f t="shared" si="1"/>
        <v>P</v>
      </c>
      <c r="L6" s="10" t="s">
        <v>13</v>
      </c>
      <c r="M6" s="2">
        <f>MAX(H2:H24)</f>
        <v>90</v>
      </c>
      <c r="N6" s="2"/>
    </row>
    <row r="7" spans="1:14" x14ac:dyDescent="0.3">
      <c r="D7" s="2" t="s">
        <v>10</v>
      </c>
      <c r="E7" s="12">
        <f t="shared" si="2"/>
        <v>42386</v>
      </c>
      <c r="F7" s="2" t="s">
        <v>6</v>
      </c>
      <c r="G7" s="6">
        <v>8</v>
      </c>
      <c r="H7" s="2">
        <v>80</v>
      </c>
      <c r="I7" s="7">
        <f t="shared" si="0"/>
        <v>640</v>
      </c>
      <c r="J7" s="16" t="str">
        <f t="shared" si="1"/>
        <v>P</v>
      </c>
      <c r="L7" s="10" t="s">
        <v>14</v>
      </c>
      <c r="M7" s="2">
        <f>MIN(H2:H24)</f>
        <v>20</v>
      </c>
      <c r="N7" s="2"/>
    </row>
    <row r="8" spans="1:14" x14ac:dyDescent="0.3">
      <c r="D8" s="2" t="s">
        <v>10</v>
      </c>
      <c r="E8" s="12">
        <f t="shared" si="2"/>
        <v>42389</v>
      </c>
      <c r="F8" s="2" t="s">
        <v>7</v>
      </c>
      <c r="G8" s="6">
        <v>120</v>
      </c>
      <c r="H8" s="2">
        <v>50</v>
      </c>
      <c r="I8" s="7">
        <f t="shared" si="0"/>
        <v>6000</v>
      </c>
      <c r="J8" s="16" t="str">
        <f t="shared" si="1"/>
        <v>G</v>
      </c>
      <c r="L8" s="10" t="s">
        <v>15</v>
      </c>
      <c r="M8" s="11">
        <f>AVERAGE(H2:H24)</f>
        <v>44.347826086956523</v>
      </c>
      <c r="N8" s="2"/>
    </row>
    <row r="9" spans="1:14" x14ac:dyDescent="0.3">
      <c r="D9" s="2" t="s">
        <v>10</v>
      </c>
      <c r="E9" s="12">
        <f t="shared" si="2"/>
        <v>42392</v>
      </c>
      <c r="F9" s="2" t="s">
        <v>6</v>
      </c>
      <c r="G9" s="6">
        <v>8</v>
      </c>
      <c r="H9" s="2">
        <v>40</v>
      </c>
      <c r="I9" s="7">
        <f t="shared" si="0"/>
        <v>320</v>
      </c>
      <c r="J9" s="16" t="str">
        <f t="shared" si="1"/>
        <v>P</v>
      </c>
    </row>
    <row r="10" spans="1:14" x14ac:dyDescent="0.3">
      <c r="D10" s="2" t="s">
        <v>10</v>
      </c>
      <c r="E10" s="12">
        <f t="shared" si="2"/>
        <v>42395</v>
      </c>
      <c r="F10" s="2" t="s">
        <v>7</v>
      </c>
      <c r="G10" s="6">
        <v>120</v>
      </c>
      <c r="H10" s="2">
        <v>60</v>
      </c>
      <c r="I10" s="7">
        <f t="shared" si="0"/>
        <v>7200</v>
      </c>
      <c r="J10" s="16" t="str">
        <f t="shared" si="1"/>
        <v>G</v>
      </c>
    </row>
    <row r="11" spans="1:14" x14ac:dyDescent="0.3">
      <c r="D11" s="2" t="s">
        <v>3</v>
      </c>
      <c r="E11" s="12">
        <f t="shared" si="2"/>
        <v>42398</v>
      </c>
      <c r="F11" s="2" t="s">
        <v>4</v>
      </c>
      <c r="G11" s="6">
        <v>20</v>
      </c>
      <c r="H11" s="2">
        <v>20</v>
      </c>
      <c r="I11" s="7">
        <f t="shared" si="0"/>
        <v>400</v>
      </c>
      <c r="J11" s="16" t="str">
        <f t="shared" si="1"/>
        <v>P</v>
      </c>
    </row>
    <row r="12" spans="1:14" x14ac:dyDescent="0.3">
      <c r="D12" s="2" t="s">
        <v>3</v>
      </c>
      <c r="E12" s="12">
        <f t="shared" si="2"/>
        <v>42401</v>
      </c>
      <c r="F12" s="2" t="s">
        <v>7</v>
      </c>
      <c r="G12" s="6">
        <v>120</v>
      </c>
      <c r="H12" s="2">
        <v>30</v>
      </c>
      <c r="I12" s="7">
        <f t="shared" si="0"/>
        <v>3600</v>
      </c>
      <c r="J12" s="16" t="str">
        <f t="shared" si="1"/>
        <v>G</v>
      </c>
      <c r="L12" s="9" t="s">
        <v>26</v>
      </c>
      <c r="M12" s="6">
        <f>SUM(I2:I24)</f>
        <v>42840</v>
      </c>
    </row>
    <row r="13" spans="1:14" x14ac:dyDescent="0.3">
      <c r="D13" s="2" t="s">
        <v>3</v>
      </c>
      <c r="E13" s="12">
        <f t="shared" si="2"/>
        <v>42404</v>
      </c>
      <c r="F13" s="2" t="s">
        <v>6</v>
      </c>
      <c r="G13" s="6">
        <v>8</v>
      </c>
      <c r="H13" s="2">
        <v>90</v>
      </c>
      <c r="I13" s="7">
        <f t="shared" si="0"/>
        <v>720</v>
      </c>
      <c r="J13" s="16" t="str">
        <f t="shared" si="1"/>
        <v>P</v>
      </c>
      <c r="L13" s="9" t="s">
        <v>17</v>
      </c>
      <c r="M13" s="2">
        <f>COUNTA(D2:D24)</f>
        <v>23</v>
      </c>
    </row>
    <row r="14" spans="1:14" x14ac:dyDescent="0.3">
      <c r="D14" s="2" t="s">
        <v>3</v>
      </c>
      <c r="E14" s="12">
        <f t="shared" si="2"/>
        <v>42407</v>
      </c>
      <c r="F14" s="2" t="s">
        <v>7</v>
      </c>
      <c r="G14" s="6">
        <v>120</v>
      </c>
      <c r="H14" s="2">
        <v>20</v>
      </c>
      <c r="I14" s="7">
        <f t="shared" si="0"/>
        <v>2400</v>
      </c>
      <c r="J14" s="16" t="str">
        <f t="shared" si="1"/>
        <v>G</v>
      </c>
      <c r="L14" s="19" t="s">
        <v>23</v>
      </c>
      <c r="M14" s="17">
        <f>COUNTIF($I$2:$I$24,"&gt;500")</f>
        <v>13</v>
      </c>
    </row>
    <row r="15" spans="1:14" x14ac:dyDescent="0.3">
      <c r="D15" s="2" t="s">
        <v>3</v>
      </c>
      <c r="E15" s="12">
        <f t="shared" si="2"/>
        <v>42410</v>
      </c>
      <c r="F15" s="2" t="s">
        <v>6</v>
      </c>
      <c r="G15" s="6">
        <v>8</v>
      </c>
      <c r="H15" s="2">
        <v>40</v>
      </c>
      <c r="I15" s="7">
        <f t="shared" si="0"/>
        <v>320</v>
      </c>
      <c r="J15" s="16" t="str">
        <f t="shared" si="1"/>
        <v>P</v>
      </c>
    </row>
    <row r="16" spans="1:14" x14ac:dyDescent="0.3">
      <c r="D16" s="2" t="s">
        <v>3</v>
      </c>
      <c r="E16" s="12">
        <f t="shared" si="2"/>
        <v>42413</v>
      </c>
      <c r="F16" s="2" t="s">
        <v>4</v>
      </c>
      <c r="G16" s="6">
        <v>20</v>
      </c>
      <c r="H16" s="2">
        <v>25</v>
      </c>
      <c r="I16" s="7">
        <f t="shared" si="0"/>
        <v>500</v>
      </c>
      <c r="J16" s="16" t="str">
        <f t="shared" si="1"/>
        <v>P</v>
      </c>
    </row>
    <row r="17" spans="4:10" x14ac:dyDescent="0.3">
      <c r="D17" s="2" t="s">
        <v>5</v>
      </c>
      <c r="E17" s="12">
        <f t="shared" si="2"/>
        <v>42416</v>
      </c>
      <c r="F17" s="2" t="s">
        <v>6</v>
      </c>
      <c r="G17" s="6">
        <v>8</v>
      </c>
      <c r="H17" s="2">
        <v>70</v>
      </c>
      <c r="I17" s="7">
        <f t="shared" si="0"/>
        <v>560</v>
      </c>
      <c r="J17" s="16" t="str">
        <f t="shared" si="1"/>
        <v>P</v>
      </c>
    </row>
    <row r="18" spans="4:10" x14ac:dyDescent="0.3">
      <c r="D18" s="2" t="s">
        <v>5</v>
      </c>
      <c r="E18" s="12">
        <f t="shared" si="2"/>
        <v>42419</v>
      </c>
      <c r="F18" s="2" t="s">
        <v>7</v>
      </c>
      <c r="G18" s="6">
        <v>120</v>
      </c>
      <c r="H18" s="2">
        <v>30</v>
      </c>
      <c r="I18" s="7">
        <f t="shared" si="0"/>
        <v>3600</v>
      </c>
      <c r="J18" s="16" t="str">
        <f t="shared" si="1"/>
        <v>G</v>
      </c>
    </row>
    <row r="19" spans="4:10" x14ac:dyDescent="0.3">
      <c r="D19" s="2" t="s">
        <v>5</v>
      </c>
      <c r="E19" s="12">
        <f t="shared" si="2"/>
        <v>42422</v>
      </c>
      <c r="F19" s="2" t="s">
        <v>6</v>
      </c>
      <c r="G19" s="6">
        <v>8</v>
      </c>
      <c r="H19" s="2">
        <v>40</v>
      </c>
      <c r="I19" s="7">
        <f t="shared" si="0"/>
        <v>320</v>
      </c>
      <c r="J19" s="16" t="str">
        <f t="shared" si="1"/>
        <v>P</v>
      </c>
    </row>
    <row r="20" spans="4:10" x14ac:dyDescent="0.3">
      <c r="D20" s="2" t="s">
        <v>5</v>
      </c>
      <c r="E20" s="12">
        <f t="shared" si="2"/>
        <v>42425</v>
      </c>
      <c r="F20" s="2" t="s">
        <v>6</v>
      </c>
      <c r="G20" s="6">
        <v>8</v>
      </c>
      <c r="H20" s="2">
        <v>50</v>
      </c>
      <c r="I20" s="7">
        <f t="shared" si="0"/>
        <v>400</v>
      </c>
      <c r="J20" s="16" t="str">
        <f t="shared" si="1"/>
        <v>P</v>
      </c>
    </row>
    <row r="21" spans="4:10" x14ac:dyDescent="0.3">
      <c r="D21" s="2" t="s">
        <v>8</v>
      </c>
      <c r="E21" s="12">
        <f t="shared" si="2"/>
        <v>42428</v>
      </c>
      <c r="F21" s="2" t="s">
        <v>4</v>
      </c>
      <c r="G21" s="6">
        <v>20</v>
      </c>
      <c r="H21" s="2">
        <v>20</v>
      </c>
      <c r="I21" s="7">
        <f t="shared" si="0"/>
        <v>400</v>
      </c>
      <c r="J21" s="16" t="str">
        <f t="shared" si="1"/>
        <v>P</v>
      </c>
    </row>
    <row r="22" spans="4:10" x14ac:dyDescent="0.3">
      <c r="D22" s="2" t="s">
        <v>8</v>
      </c>
      <c r="E22" s="12">
        <f t="shared" si="2"/>
        <v>42431</v>
      </c>
      <c r="F22" s="2" t="s">
        <v>6</v>
      </c>
      <c r="G22" s="6">
        <v>8</v>
      </c>
      <c r="H22" s="2">
        <v>70</v>
      </c>
      <c r="I22" s="7">
        <f t="shared" si="0"/>
        <v>560</v>
      </c>
      <c r="J22" s="16" t="str">
        <f t="shared" si="1"/>
        <v>P</v>
      </c>
    </row>
    <row r="23" spans="4:10" x14ac:dyDescent="0.3">
      <c r="D23" s="2" t="s">
        <v>8</v>
      </c>
      <c r="E23" s="12">
        <f t="shared" si="2"/>
        <v>42434</v>
      </c>
      <c r="F23" s="2" t="s">
        <v>6</v>
      </c>
      <c r="G23" s="6">
        <v>8</v>
      </c>
      <c r="H23" s="2">
        <v>40</v>
      </c>
      <c r="I23" s="7">
        <f t="shared" si="0"/>
        <v>320</v>
      </c>
      <c r="J23" s="16" t="str">
        <f t="shared" si="1"/>
        <v>P</v>
      </c>
    </row>
    <row r="24" spans="4:10" x14ac:dyDescent="0.3">
      <c r="D24" s="2" t="s">
        <v>8</v>
      </c>
      <c r="E24" s="12">
        <f t="shared" si="2"/>
        <v>42437</v>
      </c>
      <c r="F24" s="2" t="s">
        <v>6</v>
      </c>
      <c r="G24" s="6">
        <v>8</v>
      </c>
      <c r="H24" s="2">
        <v>70</v>
      </c>
      <c r="I24" s="7">
        <f t="shared" si="0"/>
        <v>560</v>
      </c>
      <c r="J24" s="16" t="str">
        <f t="shared" si="1"/>
        <v>P</v>
      </c>
    </row>
    <row r="26" spans="4:10" x14ac:dyDescent="0.3">
      <c r="G26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4.4" x14ac:dyDescent="0.3"/>
  <cols>
    <col min="2" max="2" width="13.5546875" bestFit="1" customWidth="1"/>
    <col min="4" max="10" width="15.6640625" customWidth="1"/>
    <col min="12" max="12" width="21.5546875" bestFit="1" customWidth="1"/>
    <col min="13" max="14" width="10.5546875" bestFit="1" customWidth="1"/>
  </cols>
  <sheetData>
    <row r="1" spans="1:14" x14ac:dyDescent="0.3">
      <c r="A1" s="1" t="s">
        <v>18</v>
      </c>
      <c r="B1" s="1" t="s">
        <v>19</v>
      </c>
      <c r="D1" s="3" t="s">
        <v>0</v>
      </c>
      <c r="E1" s="3" t="s">
        <v>27</v>
      </c>
      <c r="F1" s="3" t="s">
        <v>1</v>
      </c>
      <c r="G1" s="3" t="s">
        <v>2</v>
      </c>
      <c r="H1" s="3" t="s">
        <v>11</v>
      </c>
      <c r="I1" s="5" t="s">
        <v>25</v>
      </c>
      <c r="J1" s="5" t="s">
        <v>28</v>
      </c>
      <c r="L1" s="4" t="s">
        <v>1</v>
      </c>
      <c r="M1" s="4" t="s">
        <v>16</v>
      </c>
      <c r="N1" s="4" t="s">
        <v>25</v>
      </c>
    </row>
    <row r="2" spans="1:14" x14ac:dyDescent="0.3">
      <c r="A2" s="17" t="s">
        <v>21</v>
      </c>
      <c r="B2" s="18" t="s">
        <v>22</v>
      </c>
      <c r="D2" s="2" t="s">
        <v>9</v>
      </c>
      <c r="E2" s="12">
        <v>42371</v>
      </c>
      <c r="F2" s="2" t="s">
        <v>7</v>
      </c>
      <c r="G2" s="6">
        <v>120</v>
      </c>
      <c r="H2" s="2">
        <v>30</v>
      </c>
      <c r="I2" s="7">
        <f>G2*H2</f>
        <v>3600</v>
      </c>
      <c r="J2" s="16" t="str">
        <f>IF(I2&lt;1000,$A$2,$A$3)</f>
        <v>G</v>
      </c>
      <c r="L2" s="14" t="s">
        <v>6</v>
      </c>
      <c r="M2" s="14">
        <f>SUMIF($F$2:$F$24,L2,$H$2:$H$24)</f>
        <v>630</v>
      </c>
      <c r="N2" s="15">
        <f>SUMIF($F$2:$F$24,L2,$I$2:$I$24)</f>
        <v>5040</v>
      </c>
    </row>
    <row r="3" spans="1:14" x14ac:dyDescent="0.3">
      <c r="A3" s="17" t="s">
        <v>20</v>
      </c>
      <c r="B3" s="18" t="s">
        <v>29</v>
      </c>
      <c r="D3" s="2" t="s">
        <v>9</v>
      </c>
      <c r="E3" s="12">
        <f>E2+3</f>
        <v>42374</v>
      </c>
      <c r="F3" s="2" t="s">
        <v>4</v>
      </c>
      <c r="G3" s="6">
        <v>20</v>
      </c>
      <c r="H3" s="2">
        <v>25</v>
      </c>
      <c r="I3" s="7">
        <f t="shared" ref="I3:I24" si="0">G3*H3</f>
        <v>500</v>
      </c>
      <c r="J3" s="16" t="str">
        <f t="shared" ref="J3:J24" si="1">IF(I3&lt;1000,$A$2,$A$3)</f>
        <v>P</v>
      </c>
      <c r="L3" s="14" t="s">
        <v>7</v>
      </c>
      <c r="M3" s="14">
        <f>SUMIF($F$2:$F$24,L3,$H$2:$H$24)</f>
        <v>300</v>
      </c>
      <c r="N3" s="15">
        <f>SUMIF($F$2:$F$24,L3,$I$2:$I$24)</f>
        <v>36000</v>
      </c>
    </row>
    <row r="4" spans="1:14" x14ac:dyDescent="0.3">
      <c r="A4" s="8"/>
      <c r="B4" s="13"/>
      <c r="D4" s="2" t="s">
        <v>9</v>
      </c>
      <c r="E4" s="12">
        <f t="shared" ref="E4:E24" si="2">E3+3</f>
        <v>42377</v>
      </c>
      <c r="F4" s="2" t="s">
        <v>7</v>
      </c>
      <c r="G4" s="6">
        <v>120</v>
      </c>
      <c r="H4" s="2">
        <v>40</v>
      </c>
      <c r="I4" s="7">
        <f t="shared" si="0"/>
        <v>4800</v>
      </c>
      <c r="J4" s="16" t="str">
        <f t="shared" si="1"/>
        <v>G</v>
      </c>
      <c r="L4" s="14" t="s">
        <v>4</v>
      </c>
      <c r="M4" s="14">
        <f>SUMIF($F$2:$F$24,L4,$H$2:$H$24)</f>
        <v>90</v>
      </c>
      <c r="N4" s="15">
        <f>SUMIF($F$2:$F$24,L4,$I$2:$I$24)</f>
        <v>1800</v>
      </c>
    </row>
    <row r="5" spans="1:14" x14ac:dyDescent="0.3">
      <c r="D5" s="2" t="s">
        <v>9</v>
      </c>
      <c r="E5" s="12">
        <f t="shared" si="2"/>
        <v>42380</v>
      </c>
      <c r="F5" s="2" t="s">
        <v>7</v>
      </c>
      <c r="G5" s="6">
        <v>120</v>
      </c>
      <c r="H5" s="2">
        <v>40</v>
      </c>
      <c r="I5" s="7">
        <f t="shared" si="0"/>
        <v>4800</v>
      </c>
      <c r="J5" s="16" t="str">
        <f t="shared" si="1"/>
        <v>G</v>
      </c>
      <c r="L5" s="9" t="s">
        <v>12</v>
      </c>
      <c r="M5" s="2">
        <f>SUM(H2:H24)</f>
        <v>1020</v>
      </c>
      <c r="N5" s="2"/>
    </row>
    <row r="6" spans="1:14" x14ac:dyDescent="0.3">
      <c r="A6" s="9" t="s">
        <v>24</v>
      </c>
      <c r="B6" s="7">
        <v>3</v>
      </c>
      <c r="D6" s="2" t="s">
        <v>9</v>
      </c>
      <c r="E6" s="12">
        <f t="shared" si="2"/>
        <v>42383</v>
      </c>
      <c r="F6" s="2" t="s">
        <v>6</v>
      </c>
      <c r="G6" s="6">
        <v>8</v>
      </c>
      <c r="H6" s="2">
        <v>40</v>
      </c>
      <c r="I6" s="7">
        <f t="shared" si="0"/>
        <v>320</v>
      </c>
      <c r="J6" s="16" t="str">
        <f t="shared" si="1"/>
        <v>P</v>
      </c>
      <c r="L6" s="10" t="s">
        <v>13</v>
      </c>
      <c r="M6" s="2">
        <f>MAX(H2:H24)</f>
        <v>90</v>
      </c>
      <c r="N6" s="2"/>
    </row>
    <row r="7" spans="1:14" x14ac:dyDescent="0.3">
      <c r="D7" s="2" t="s">
        <v>10</v>
      </c>
      <c r="E7" s="12">
        <f t="shared" si="2"/>
        <v>42386</v>
      </c>
      <c r="F7" s="2" t="s">
        <v>6</v>
      </c>
      <c r="G7" s="6">
        <v>8</v>
      </c>
      <c r="H7" s="2">
        <v>80</v>
      </c>
      <c r="I7" s="7">
        <f t="shared" si="0"/>
        <v>640</v>
      </c>
      <c r="J7" s="16" t="str">
        <f t="shared" si="1"/>
        <v>P</v>
      </c>
      <c r="L7" s="10" t="s">
        <v>14</v>
      </c>
      <c r="M7" s="2">
        <f>MIN(H2:H24)</f>
        <v>20</v>
      </c>
      <c r="N7" s="2"/>
    </row>
    <row r="8" spans="1:14" x14ac:dyDescent="0.3">
      <c r="D8" s="2" t="s">
        <v>10</v>
      </c>
      <c r="E8" s="12">
        <f t="shared" si="2"/>
        <v>42389</v>
      </c>
      <c r="F8" s="2" t="s">
        <v>7</v>
      </c>
      <c r="G8" s="6">
        <v>120</v>
      </c>
      <c r="H8" s="2">
        <v>50</v>
      </c>
      <c r="I8" s="7">
        <f t="shared" si="0"/>
        <v>6000</v>
      </c>
      <c r="J8" s="16" t="str">
        <f t="shared" si="1"/>
        <v>G</v>
      </c>
      <c r="L8" s="10" t="s">
        <v>15</v>
      </c>
      <c r="M8" s="11">
        <f>AVERAGE(H2:H24)</f>
        <v>44.347826086956523</v>
      </c>
      <c r="N8" s="2"/>
    </row>
    <row r="9" spans="1:14" x14ac:dyDescent="0.3">
      <c r="D9" s="2" t="s">
        <v>10</v>
      </c>
      <c r="E9" s="12">
        <f t="shared" si="2"/>
        <v>42392</v>
      </c>
      <c r="F9" s="2" t="s">
        <v>6</v>
      </c>
      <c r="G9" s="6">
        <v>8</v>
      </c>
      <c r="H9" s="2">
        <v>40</v>
      </c>
      <c r="I9" s="7">
        <f t="shared" si="0"/>
        <v>320</v>
      </c>
      <c r="J9" s="16" t="str">
        <f t="shared" si="1"/>
        <v>P</v>
      </c>
    </row>
    <row r="10" spans="1:14" x14ac:dyDescent="0.3">
      <c r="D10" s="2" t="s">
        <v>10</v>
      </c>
      <c r="E10" s="12">
        <f t="shared" si="2"/>
        <v>42395</v>
      </c>
      <c r="F10" s="2" t="s">
        <v>7</v>
      </c>
      <c r="G10" s="6">
        <v>120</v>
      </c>
      <c r="H10" s="2">
        <v>60</v>
      </c>
      <c r="I10" s="7">
        <f t="shared" si="0"/>
        <v>7200</v>
      </c>
      <c r="J10" s="16" t="str">
        <f t="shared" si="1"/>
        <v>G</v>
      </c>
    </row>
    <row r="11" spans="1:14" x14ac:dyDescent="0.3">
      <c r="D11" s="2" t="s">
        <v>3</v>
      </c>
      <c r="E11" s="12">
        <f t="shared" si="2"/>
        <v>42398</v>
      </c>
      <c r="F11" s="2" t="s">
        <v>4</v>
      </c>
      <c r="G11" s="6">
        <v>20</v>
      </c>
      <c r="H11" s="2">
        <v>20</v>
      </c>
      <c r="I11" s="7">
        <f t="shared" si="0"/>
        <v>400</v>
      </c>
      <c r="J11" s="16" t="str">
        <f t="shared" si="1"/>
        <v>P</v>
      </c>
    </row>
    <row r="12" spans="1:14" x14ac:dyDescent="0.3">
      <c r="D12" s="2" t="s">
        <v>3</v>
      </c>
      <c r="E12" s="12">
        <f t="shared" si="2"/>
        <v>42401</v>
      </c>
      <c r="F12" s="2" t="s">
        <v>7</v>
      </c>
      <c r="G12" s="6">
        <v>120</v>
      </c>
      <c r="H12" s="2">
        <v>30</v>
      </c>
      <c r="I12" s="7">
        <f t="shared" si="0"/>
        <v>3600</v>
      </c>
      <c r="J12" s="16" t="str">
        <f t="shared" si="1"/>
        <v>G</v>
      </c>
      <c r="L12" s="9" t="s">
        <v>26</v>
      </c>
      <c r="M12" s="6">
        <f>SUM(I2:I24)</f>
        <v>42840</v>
      </c>
    </row>
    <row r="13" spans="1:14" x14ac:dyDescent="0.3">
      <c r="D13" s="2" t="s">
        <v>3</v>
      </c>
      <c r="E13" s="12">
        <f t="shared" si="2"/>
        <v>42404</v>
      </c>
      <c r="F13" s="2" t="s">
        <v>6</v>
      </c>
      <c r="G13" s="6">
        <v>8</v>
      </c>
      <c r="H13" s="2">
        <v>90</v>
      </c>
      <c r="I13" s="7">
        <f t="shared" si="0"/>
        <v>720</v>
      </c>
      <c r="J13" s="16" t="str">
        <f t="shared" si="1"/>
        <v>P</v>
      </c>
      <c r="L13" s="9" t="s">
        <v>17</v>
      </c>
      <c r="M13" s="2">
        <f>COUNTA(D2:D24)</f>
        <v>23</v>
      </c>
    </row>
    <row r="14" spans="1:14" x14ac:dyDescent="0.3">
      <c r="D14" s="2" t="s">
        <v>3</v>
      </c>
      <c r="E14" s="12">
        <f t="shared" si="2"/>
        <v>42407</v>
      </c>
      <c r="F14" s="2" t="s">
        <v>7</v>
      </c>
      <c r="G14" s="6">
        <v>120</v>
      </c>
      <c r="H14" s="2">
        <v>20</v>
      </c>
      <c r="I14" s="7">
        <f t="shared" si="0"/>
        <v>2400</v>
      </c>
      <c r="J14" s="16" t="str">
        <f t="shared" si="1"/>
        <v>G</v>
      </c>
      <c r="L14" s="19" t="s">
        <v>23</v>
      </c>
      <c r="M14" s="17">
        <f>COUNTIF($I$2:$I$24,"&gt;500")</f>
        <v>13</v>
      </c>
    </row>
    <row r="15" spans="1:14" x14ac:dyDescent="0.3">
      <c r="D15" s="2" t="s">
        <v>3</v>
      </c>
      <c r="E15" s="12">
        <f t="shared" si="2"/>
        <v>42410</v>
      </c>
      <c r="F15" s="2" t="s">
        <v>6</v>
      </c>
      <c r="G15" s="6">
        <v>8</v>
      </c>
      <c r="H15" s="2">
        <v>40</v>
      </c>
      <c r="I15" s="7">
        <f t="shared" si="0"/>
        <v>320</v>
      </c>
      <c r="J15" s="16" t="str">
        <f t="shared" si="1"/>
        <v>P</v>
      </c>
    </row>
    <row r="16" spans="1:14" x14ac:dyDescent="0.3">
      <c r="D16" s="2" t="s">
        <v>3</v>
      </c>
      <c r="E16" s="12">
        <f t="shared" si="2"/>
        <v>42413</v>
      </c>
      <c r="F16" s="2" t="s">
        <v>4</v>
      </c>
      <c r="G16" s="6">
        <v>20</v>
      </c>
      <c r="H16" s="2">
        <v>25</v>
      </c>
      <c r="I16" s="7">
        <f t="shared" si="0"/>
        <v>500</v>
      </c>
      <c r="J16" s="16" t="str">
        <f t="shared" si="1"/>
        <v>P</v>
      </c>
    </row>
    <row r="17" spans="4:10" x14ac:dyDescent="0.3">
      <c r="D17" s="2" t="s">
        <v>5</v>
      </c>
      <c r="E17" s="12">
        <f t="shared" si="2"/>
        <v>42416</v>
      </c>
      <c r="F17" s="2" t="s">
        <v>6</v>
      </c>
      <c r="G17" s="6">
        <v>8</v>
      </c>
      <c r="H17" s="2">
        <v>70</v>
      </c>
      <c r="I17" s="7">
        <f t="shared" si="0"/>
        <v>560</v>
      </c>
      <c r="J17" s="16" t="str">
        <f t="shared" si="1"/>
        <v>P</v>
      </c>
    </row>
    <row r="18" spans="4:10" x14ac:dyDescent="0.3">
      <c r="D18" s="2" t="s">
        <v>5</v>
      </c>
      <c r="E18" s="12">
        <f t="shared" si="2"/>
        <v>42419</v>
      </c>
      <c r="F18" s="2" t="s">
        <v>7</v>
      </c>
      <c r="G18" s="6">
        <v>120</v>
      </c>
      <c r="H18" s="2">
        <v>30</v>
      </c>
      <c r="I18" s="7">
        <f t="shared" si="0"/>
        <v>3600</v>
      </c>
      <c r="J18" s="16" t="str">
        <f t="shared" si="1"/>
        <v>G</v>
      </c>
    </row>
    <row r="19" spans="4:10" x14ac:dyDescent="0.3">
      <c r="D19" s="2" t="s">
        <v>5</v>
      </c>
      <c r="E19" s="12">
        <f t="shared" si="2"/>
        <v>42422</v>
      </c>
      <c r="F19" s="2" t="s">
        <v>6</v>
      </c>
      <c r="G19" s="6">
        <v>8</v>
      </c>
      <c r="H19" s="2">
        <v>40</v>
      </c>
      <c r="I19" s="7">
        <f t="shared" si="0"/>
        <v>320</v>
      </c>
      <c r="J19" s="16" t="str">
        <f t="shared" si="1"/>
        <v>P</v>
      </c>
    </row>
    <row r="20" spans="4:10" x14ac:dyDescent="0.3">
      <c r="D20" s="2" t="s">
        <v>5</v>
      </c>
      <c r="E20" s="12">
        <f t="shared" si="2"/>
        <v>42425</v>
      </c>
      <c r="F20" s="2" t="s">
        <v>6</v>
      </c>
      <c r="G20" s="6">
        <v>8</v>
      </c>
      <c r="H20" s="2">
        <v>50</v>
      </c>
      <c r="I20" s="7">
        <f t="shared" si="0"/>
        <v>400</v>
      </c>
      <c r="J20" s="16" t="str">
        <f t="shared" si="1"/>
        <v>P</v>
      </c>
    </row>
    <row r="21" spans="4:10" x14ac:dyDescent="0.3">
      <c r="D21" s="2" t="s">
        <v>8</v>
      </c>
      <c r="E21" s="12">
        <f t="shared" si="2"/>
        <v>42428</v>
      </c>
      <c r="F21" s="2" t="s">
        <v>4</v>
      </c>
      <c r="G21" s="6">
        <v>20</v>
      </c>
      <c r="H21" s="2">
        <v>20</v>
      </c>
      <c r="I21" s="7">
        <f t="shared" si="0"/>
        <v>400</v>
      </c>
      <c r="J21" s="16" t="str">
        <f t="shared" si="1"/>
        <v>P</v>
      </c>
    </row>
    <row r="22" spans="4:10" x14ac:dyDescent="0.3">
      <c r="D22" s="2" t="s">
        <v>8</v>
      </c>
      <c r="E22" s="12">
        <f t="shared" si="2"/>
        <v>42431</v>
      </c>
      <c r="F22" s="2" t="s">
        <v>6</v>
      </c>
      <c r="G22" s="6">
        <v>8</v>
      </c>
      <c r="H22" s="2">
        <v>70</v>
      </c>
      <c r="I22" s="7">
        <f t="shared" si="0"/>
        <v>560</v>
      </c>
      <c r="J22" s="16" t="str">
        <f t="shared" si="1"/>
        <v>P</v>
      </c>
    </row>
    <row r="23" spans="4:10" x14ac:dyDescent="0.3">
      <c r="D23" s="2" t="s">
        <v>8</v>
      </c>
      <c r="E23" s="12">
        <f t="shared" si="2"/>
        <v>42434</v>
      </c>
      <c r="F23" s="2" t="s">
        <v>6</v>
      </c>
      <c r="G23" s="6">
        <v>8</v>
      </c>
      <c r="H23" s="2">
        <v>40</v>
      </c>
      <c r="I23" s="7">
        <f t="shared" si="0"/>
        <v>320</v>
      </c>
      <c r="J23" s="16" t="str">
        <f t="shared" si="1"/>
        <v>P</v>
      </c>
    </row>
    <row r="24" spans="4:10" x14ac:dyDescent="0.3">
      <c r="D24" s="2" t="s">
        <v>8</v>
      </c>
      <c r="E24" s="12">
        <f t="shared" si="2"/>
        <v>42437</v>
      </c>
      <c r="F24" s="2" t="s">
        <v>6</v>
      </c>
      <c r="G24" s="6">
        <v>8</v>
      </c>
      <c r="H24" s="2">
        <v>70</v>
      </c>
      <c r="I24" s="7">
        <f t="shared" si="0"/>
        <v>560</v>
      </c>
      <c r="J24" s="16" t="str">
        <f t="shared" si="1"/>
        <v>P</v>
      </c>
    </row>
    <row r="26" spans="4:10" x14ac:dyDescent="0.3">
      <c r="G2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Vendas_1T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</dc:creator>
  <cp:lastModifiedBy>Castro Neuhaus</cp:lastModifiedBy>
  <dcterms:created xsi:type="dcterms:W3CDTF">2013-03-21T10:15:42Z</dcterms:created>
  <dcterms:modified xsi:type="dcterms:W3CDTF">2017-01-09T13:59:02Z</dcterms:modified>
</cp:coreProperties>
</file>