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Hoja1" sheetId="53" r:id="rId1"/>
  </sheets>
  <calcPr calcId="125725"/>
</workbook>
</file>

<file path=xl/calcChain.xml><?xml version="1.0" encoding="utf-8"?>
<calcChain xmlns="http://schemas.openxmlformats.org/spreadsheetml/2006/main">
  <c r="K2" i="53"/>
  <c r="K3"/>
  <c r="K4"/>
  <c r="K5"/>
  <c r="K6"/>
  <c r="K7"/>
  <c r="K8"/>
  <c r="K9"/>
  <c r="K10"/>
  <c r="K11"/>
  <c r="L3"/>
  <c r="L4"/>
  <c r="L5"/>
  <c r="L6"/>
  <c r="L7"/>
  <c r="L8"/>
  <c r="L9"/>
  <c r="L10"/>
  <c r="L11"/>
  <c r="C3"/>
  <c r="C4"/>
  <c r="C5"/>
  <c r="C6"/>
  <c r="C7"/>
  <c r="C8"/>
  <c r="C9"/>
  <c r="C10"/>
  <c r="C11"/>
  <c r="C2"/>
  <c r="J4"/>
  <c r="J5" s="1"/>
  <c r="J6" s="1"/>
  <c r="J7" s="1"/>
  <c r="J8" s="1"/>
  <c r="J9" s="1"/>
  <c r="J10" s="1"/>
  <c r="J11" s="1"/>
  <c r="J3"/>
  <c r="J13"/>
  <c r="G4"/>
  <c r="G5" s="1"/>
  <c r="G6" s="1"/>
  <c r="G7" s="1"/>
  <c r="G8" s="1"/>
  <c r="G9" s="1"/>
  <c r="G10" s="1"/>
  <c r="G11" s="1"/>
  <c r="G3"/>
  <c r="J2"/>
  <c r="H2"/>
  <c r="H3" s="1"/>
  <c r="A2"/>
  <c r="H4" l="1"/>
  <c r="A3"/>
  <c r="H5" l="1"/>
  <c r="A4"/>
  <c r="H6" l="1"/>
  <c r="A5"/>
  <c r="H7" l="1"/>
  <c r="A6"/>
  <c r="H8" l="1"/>
  <c r="A7"/>
  <c r="H9" l="1"/>
  <c r="A8"/>
  <c r="H10" l="1"/>
  <c r="A9"/>
  <c r="H11" l="1"/>
  <c r="C12"/>
  <c r="B2" s="1"/>
  <c r="A10"/>
  <c r="B3" l="1"/>
  <c r="D2"/>
  <c r="A11"/>
  <c r="B4" l="1"/>
  <c r="D3"/>
  <c r="D4" l="1"/>
  <c r="B5"/>
  <c r="D5" l="1"/>
  <c r="B6"/>
  <c r="D6" l="1"/>
  <c r="B7"/>
  <c r="D7" l="1"/>
  <c r="B8"/>
  <c r="J12"/>
  <c r="D8" l="1"/>
  <c r="B9"/>
  <c r="D9" l="1"/>
  <c r="B10"/>
  <c r="D10" l="1"/>
  <c r="D12" s="1"/>
  <c r="L12" s="1"/>
  <c r="L13" s="1"/>
  <c r="B11"/>
  <c r="D11" s="1"/>
  <c r="L14"/>
  <c r="E7" l="1"/>
  <c r="J14"/>
  <c r="F7" s="1"/>
  <c r="E8" l="1"/>
  <c r="E6"/>
  <c r="F8"/>
  <c r="F6"/>
  <c r="E9" l="1"/>
  <c r="F5"/>
  <c r="F9"/>
  <c r="E5"/>
  <c r="F4" l="1"/>
  <c r="E4"/>
  <c r="F10"/>
  <c r="E10"/>
  <c r="E11" l="1"/>
  <c r="F11"/>
  <c r="E3"/>
  <c r="F3"/>
  <c r="E2" l="1"/>
  <c r="F2"/>
  <c r="L2" s="1"/>
</calcChain>
</file>

<file path=xl/sharedStrings.xml><?xml version="1.0" encoding="utf-8"?>
<sst xmlns="http://schemas.openxmlformats.org/spreadsheetml/2006/main" count="27" uniqueCount="24">
  <si>
    <t>CoV</t>
  </si>
  <si>
    <t>DS</t>
  </si>
  <si>
    <t>-</t>
  </si>
  <si>
    <t>p</t>
  </si>
  <si>
    <t>Intervalo</t>
  </si>
  <si>
    <t>p·f</t>
  </si>
  <si>
    <t>Sumas</t>
  </si>
  <si>
    <t>(f) Gumbel</t>
  </si>
  <si>
    <t>(P) Gumbel</t>
  </si>
  <si>
    <r>
      <t>p (kN/m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)</t>
    </r>
  </si>
  <si>
    <t>Parámetros Gumbel</t>
  </si>
  <si>
    <r>
      <rPr>
        <b/>
        <sz val="8"/>
        <color theme="1"/>
        <rFont val="Symbol"/>
        <family val="1"/>
        <charset val="2"/>
      </rPr>
      <t>b</t>
    </r>
    <r>
      <rPr>
        <b/>
        <sz val="8"/>
        <color theme="1"/>
        <rFont val="Calibri"/>
        <family val="2"/>
        <scheme val="minor"/>
      </rPr>
      <t>=DS·6</t>
    </r>
    <r>
      <rPr>
        <b/>
        <vertAlign val="superscript"/>
        <sz val="8"/>
        <color theme="1"/>
        <rFont val="Calibri"/>
        <family val="2"/>
        <scheme val="minor"/>
      </rPr>
      <t>1/2</t>
    </r>
    <r>
      <rPr>
        <b/>
        <sz val="8"/>
        <color theme="1"/>
        <rFont val="Calibri"/>
        <family val="2"/>
        <scheme val="minor"/>
      </rPr>
      <t>/</t>
    </r>
    <r>
      <rPr>
        <b/>
        <sz val="8"/>
        <color theme="1"/>
        <rFont val="Symbol"/>
        <family val="1"/>
        <charset val="2"/>
      </rPr>
      <t>p</t>
    </r>
  </si>
  <si>
    <t>(f) Multilineal</t>
  </si>
  <si>
    <t>(P) Multilineal</t>
  </si>
  <si>
    <t>Ajuste de GUMBEL</t>
  </si>
  <si>
    <r>
      <t>Igualar las Areas Encerradas por las lineas de Color Verde de Puntos y de Guiones para Calcular P</t>
    </r>
    <r>
      <rPr>
        <b/>
        <vertAlign val="subscript"/>
        <sz val="10"/>
        <color rgb="FF00B050"/>
        <rFont val="Calibri"/>
        <family val="2"/>
        <scheme val="minor"/>
      </rPr>
      <t>Multilineal</t>
    </r>
  </si>
  <si>
    <r>
      <t>p</t>
    </r>
    <r>
      <rPr>
        <b/>
        <vertAlign val="subscript"/>
        <sz val="8"/>
        <color theme="1"/>
        <rFont val="Calibri"/>
        <family val="2"/>
        <scheme val="minor"/>
      </rPr>
      <t>M</t>
    </r>
    <r>
      <rPr>
        <b/>
        <sz val="8"/>
        <color theme="1"/>
        <rFont val="Calibri"/>
        <family val="2"/>
        <scheme val="minor"/>
      </rPr>
      <t xml:space="preserve"> (kN/m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)</t>
    </r>
  </si>
  <si>
    <r>
      <t>p</t>
    </r>
    <r>
      <rPr>
        <b/>
        <vertAlign val="subscript"/>
        <sz val="8"/>
        <color theme="1"/>
        <rFont val="Calibri"/>
        <family val="2"/>
        <scheme val="minor"/>
      </rPr>
      <t>Moda</t>
    </r>
    <r>
      <rPr>
        <b/>
        <sz val="8"/>
        <color theme="1"/>
        <rFont val="Calibri"/>
        <family val="2"/>
        <scheme val="minor"/>
      </rPr>
      <t xml:space="preserve"> (kN/m</t>
    </r>
    <r>
      <rPr>
        <b/>
        <vertAlign val="superscript"/>
        <sz val="8"/>
        <color theme="1"/>
        <rFont val="Calibri"/>
        <family val="2"/>
        <scheme val="minor"/>
      </rPr>
      <t>2</t>
    </r>
    <r>
      <rPr>
        <b/>
        <sz val="8"/>
        <color theme="1"/>
        <rFont val="Calibri"/>
        <family val="2"/>
        <scheme val="minor"/>
      </rPr>
      <t>)</t>
    </r>
  </si>
  <si>
    <t>Parámetros Multilineal</t>
  </si>
  <si>
    <r>
      <t>p</t>
    </r>
    <r>
      <rPr>
        <b/>
        <vertAlign val="subscript"/>
        <sz val="8"/>
        <color rgb="FF0070C0"/>
        <rFont val="Calibri"/>
        <family val="2"/>
        <scheme val="minor"/>
      </rPr>
      <t>M</t>
    </r>
  </si>
  <si>
    <r>
      <t>f·(p-p</t>
    </r>
    <r>
      <rPr>
        <b/>
        <vertAlign val="subscript"/>
        <sz val="8"/>
        <color rgb="FF0070C0"/>
        <rFont val="Calibri"/>
        <family val="2"/>
        <scheme val="minor"/>
      </rPr>
      <t>M</t>
    </r>
    <r>
      <rPr>
        <b/>
        <sz val="8"/>
        <color rgb="FF0070C0"/>
        <rFont val="Calibri"/>
        <family val="2"/>
        <scheme val="minor"/>
      </rPr>
      <t>)</t>
    </r>
    <r>
      <rPr>
        <b/>
        <vertAlign val="superscript"/>
        <sz val="8"/>
        <color rgb="FF0070C0"/>
        <rFont val="Calibri"/>
        <family val="2"/>
        <scheme val="minor"/>
      </rPr>
      <t>2</t>
    </r>
  </si>
  <si>
    <r>
      <rPr>
        <b/>
        <sz val="8"/>
        <color rgb="FF0070C0"/>
        <rFont val="Symbol"/>
        <family val="1"/>
        <charset val="2"/>
      </rPr>
      <t>b</t>
    </r>
    <r>
      <rPr>
        <b/>
        <sz val="8"/>
        <color rgb="FF0070C0"/>
        <rFont val="Calibri"/>
        <family val="2"/>
        <scheme val="minor"/>
      </rPr>
      <t>=DS·6</t>
    </r>
    <r>
      <rPr>
        <b/>
        <vertAlign val="superscript"/>
        <sz val="8"/>
        <color rgb="FF0070C0"/>
        <rFont val="Calibri"/>
        <family val="2"/>
        <scheme val="minor"/>
      </rPr>
      <t>1/2</t>
    </r>
    <r>
      <rPr>
        <b/>
        <sz val="8"/>
        <color rgb="FF0070C0"/>
        <rFont val="Calibri"/>
        <family val="2"/>
        <scheme val="minor"/>
      </rPr>
      <t>/p</t>
    </r>
  </si>
  <si>
    <r>
      <t>p</t>
    </r>
    <r>
      <rPr>
        <b/>
        <vertAlign val="subscript"/>
        <sz val="8"/>
        <color rgb="FF0070C0"/>
        <rFont val="Calibri"/>
        <family val="2"/>
        <scheme val="minor"/>
      </rPr>
      <t>Moda</t>
    </r>
  </si>
  <si>
    <t>La linea Roja de Guiones es la Ley de Frecuencias de Gumbel a la misma escala que la Ley de Frecuencias Multilineal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</si>
</sst>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7" formatCode="#,##0.0000"/>
  </numFmts>
  <fonts count="1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8"/>
      <color theme="1"/>
      <name val="Calibri"/>
      <family val="2"/>
      <scheme val="minor"/>
    </font>
    <font>
      <b/>
      <vertAlign val="subscript"/>
      <sz val="8"/>
      <color theme="1"/>
      <name val="Calibri"/>
      <family val="2"/>
      <scheme val="minor"/>
    </font>
    <font>
      <b/>
      <sz val="8"/>
      <color theme="1"/>
      <name val="Symbol"/>
      <family val="1"/>
      <charset val="2"/>
    </font>
    <font>
      <b/>
      <sz val="8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vertAlign val="subscript"/>
      <sz val="8"/>
      <color rgb="FF0070C0"/>
      <name val="Calibri"/>
      <family val="2"/>
      <scheme val="minor"/>
    </font>
    <font>
      <b/>
      <sz val="8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vertAlign val="subscript"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vertAlign val="superscript"/>
      <sz val="8"/>
      <color rgb="FF0070C0"/>
      <name val="Calibri"/>
      <family val="2"/>
      <scheme val="minor"/>
    </font>
    <font>
      <b/>
      <sz val="8"/>
      <color rgb="FF0070C0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2" fontId="1" fillId="0" borderId="1" xfId="0" applyNumberFormat="1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7" fontId="0" fillId="0" borderId="0" xfId="0" applyNumberFormat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scatterChart>
        <c:scatterStyle val="smoothMarker"/>
        <c:ser>
          <c:idx val="2"/>
          <c:order val="2"/>
          <c:spPr>
            <a:ln w="19050">
              <a:solidFill>
                <a:srgbClr val="FF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xVal>
            <c:numRef>
              <c:f>Hoja1!$H$2:$H$11</c:f>
              <c:numCache>
                <c:formatCode>0.00</c:formatCode>
                <c:ptCount val="10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</c:numCache>
            </c:numRef>
          </c:xVal>
          <c:yVal>
            <c:numRef>
              <c:f>Hoja1!$K$2:$K$11</c:f>
              <c:numCache>
                <c:formatCode>0.0000</c:formatCode>
                <c:ptCount val="10"/>
                <c:pt idx="0">
                  <c:v>1.7562935720574996E-10</c:v>
                </c:pt>
                <c:pt idx="1">
                  <c:v>2.1260212678192083E-3</c:v>
                </c:pt>
                <c:pt idx="2">
                  <c:v>0.20000751379790718</c:v>
                </c:pt>
                <c:pt idx="3">
                  <c:v>0.41052720852695535</c:v>
                </c:pt>
                <c:pt idx="4">
                  <c:v>0.24297331786203322</c:v>
                </c:pt>
                <c:pt idx="5">
                  <c:v>9.5981230491997652E-2</c:v>
                </c:pt>
                <c:pt idx="6">
                  <c:v>3.3245057505856102E-2</c:v>
                </c:pt>
                <c:pt idx="7">
                  <c:v>1.1033363325976793E-2</c:v>
                </c:pt>
                <c:pt idx="8">
                  <c:v>3.6112253953132591E-3</c:v>
                </c:pt>
                <c:pt idx="9">
                  <c:v>1.1766287754444073E-3</c:v>
                </c:pt>
              </c:numCache>
            </c:numRef>
          </c:yVal>
          <c:smooth val="1"/>
        </c:ser>
        <c:ser>
          <c:idx val="3"/>
          <c:order val="3"/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Hoja1!$H$2:$H$11</c:f>
              <c:numCache>
                <c:formatCode>0.00</c:formatCode>
                <c:ptCount val="10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</c:numCache>
            </c:numRef>
          </c:xVal>
          <c:yVal>
            <c:numRef>
              <c:f>Hoja1!$L$2:$L$11</c:f>
              <c:numCache>
                <c:formatCode>0.0000</c:formatCode>
                <c:ptCount val="10"/>
                <c:pt idx="0">
                  <c:v>0.99999999999394851</c:v>
                </c:pt>
                <c:pt idx="1">
                  <c:v>0.99977468443669204</c:v>
                </c:pt>
                <c:pt idx="2">
                  <c:v>0.93480262563714245</c:v>
                </c:pt>
                <c:pt idx="3">
                  <c:v>0.58838996957563805</c:v>
                </c:pt>
                <c:pt idx="4">
                  <c:v>0.25068781336297374</c:v>
                </c:pt>
                <c:pt idx="5">
                  <c:v>8.9561250394282532E-2</c:v>
                </c:pt>
                <c:pt idx="6">
                  <c:v>3.0044706931175003E-2</c:v>
                </c:pt>
                <c:pt idx="7">
                  <c:v>9.8687744688391588E-3</c:v>
                </c:pt>
                <c:pt idx="8">
                  <c:v>3.2192511997117812E-3</c:v>
                </c:pt>
                <c:pt idx="9">
                  <c:v>1.0477725788601289E-3</c:v>
                </c:pt>
              </c:numCache>
            </c:numRef>
          </c:yVal>
          <c:smooth val="1"/>
        </c:ser>
        <c:axId val="64176512"/>
        <c:axId val="64178432"/>
      </c:scatterChart>
      <c:scatterChart>
        <c:scatterStyle val="lineMarker"/>
        <c:ser>
          <c:idx val="0"/>
          <c:order val="0"/>
          <c:spPr>
            <a:ln w="19050">
              <a:solidFill>
                <a:srgbClr val="00B05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ysDash"/>
              </a:ln>
            </c:spPr>
          </c:marker>
          <c:xVal>
            <c:numRef>
              <c:f>Hoja1!$H$2:$H$11</c:f>
              <c:numCache>
                <c:formatCode>0.00</c:formatCode>
                <c:ptCount val="10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</c:numCache>
            </c:numRef>
          </c:xVal>
          <c:yVal>
            <c:numRef>
              <c:f>Hoja1!$I$2:$I$11</c:f>
              <c:numCache>
                <c:formatCode>0.0000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0.19230769230769232</c:v>
                </c:pt>
                <c:pt idx="3">
                  <c:v>0.43846153846153846</c:v>
                </c:pt>
                <c:pt idx="4">
                  <c:v>0.2153846153846154</c:v>
                </c:pt>
                <c:pt idx="5">
                  <c:v>0.1076923076923077</c:v>
                </c:pt>
                <c:pt idx="6">
                  <c:v>1.5384615384615385E-2</c:v>
                </c:pt>
                <c:pt idx="7">
                  <c:v>3.0769230769230771E-2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</c:ser>
        <c:ser>
          <c:idx val="1"/>
          <c:order val="1"/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Hoja1!$H$2:$H$11</c:f>
              <c:numCache>
                <c:formatCode>0.00</c:formatCode>
                <c:ptCount val="10"/>
                <c:pt idx="0">
                  <c:v>-0.75</c:v>
                </c:pt>
                <c:pt idx="1">
                  <c:v>-0.25</c:v>
                </c:pt>
                <c:pt idx="2">
                  <c:v>0.25</c:v>
                </c:pt>
                <c:pt idx="3">
                  <c:v>0.75</c:v>
                </c:pt>
                <c:pt idx="4">
                  <c:v>1.25</c:v>
                </c:pt>
                <c:pt idx="5">
                  <c:v>1.75</c:v>
                </c:pt>
                <c:pt idx="6">
                  <c:v>2.25</c:v>
                </c:pt>
                <c:pt idx="7">
                  <c:v>2.75</c:v>
                </c:pt>
                <c:pt idx="8">
                  <c:v>3.25</c:v>
                </c:pt>
                <c:pt idx="9">
                  <c:v>3.75</c:v>
                </c:pt>
              </c:numCache>
            </c:numRef>
          </c:xVal>
          <c:yVal>
            <c:numRef>
              <c:f>Hoja1!$J$2:$J$11</c:f>
              <c:numCache>
                <c:formatCode>0.0000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0.90384615384615385</c:v>
                </c:pt>
                <c:pt idx="3">
                  <c:v>0.58846153846153848</c:v>
                </c:pt>
                <c:pt idx="4">
                  <c:v>0.26153846153846155</c:v>
                </c:pt>
                <c:pt idx="5">
                  <c:v>0.1</c:v>
                </c:pt>
                <c:pt idx="6">
                  <c:v>3.8461538461538464E-2</c:v>
                </c:pt>
                <c:pt idx="7">
                  <c:v>1.5384615384615385E-2</c:v>
                </c:pt>
                <c:pt idx="8">
                  <c:v>0</c:v>
                </c:pt>
                <c:pt idx="9">
                  <c:v>0</c:v>
                </c:pt>
              </c:numCache>
            </c:numRef>
          </c:yVal>
        </c:ser>
        <c:axId val="64176512"/>
        <c:axId val="64178432"/>
      </c:scatterChart>
      <c:valAx>
        <c:axId val="64176512"/>
        <c:scaling>
          <c:orientation val="minMax"/>
          <c:max val="3.25"/>
          <c:min val="-0.75000000000000311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p (kN/m</a:t>
                </a:r>
                <a:r>
                  <a:rPr lang="es-ES" baseline="30000"/>
                  <a:t>2</a:t>
                </a:r>
                <a:r>
                  <a:rPr lang="es-ES"/>
                  <a:t>)</a:t>
                </a:r>
              </a:p>
            </c:rich>
          </c:tx>
          <c:layout/>
        </c:title>
        <c:numFmt formatCode="0.00" sourceLinked="1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64178432"/>
        <c:crosses val="autoZero"/>
        <c:crossBetween val="midCat"/>
        <c:majorUnit val="0.5"/>
        <c:minorUnit val="0.25"/>
      </c:valAx>
      <c:valAx>
        <c:axId val="64178432"/>
        <c:scaling>
          <c:orientation val="minMax"/>
          <c:max val="1"/>
          <c:min val="0"/>
        </c:scaling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Frecuencia (f) y Probabilidad (P)</a:t>
                </a:r>
              </a:p>
            </c:rich>
          </c:tx>
          <c:layout/>
        </c:title>
        <c:numFmt formatCode="0.0" sourceLinked="0"/>
        <c:tickLblPos val="nextTo"/>
        <c:txPr>
          <a:bodyPr/>
          <a:lstStyle/>
          <a:p>
            <a:pPr>
              <a:defRPr sz="800" b="1"/>
            </a:pPr>
            <a:endParaRPr lang="es-ES"/>
          </a:p>
        </c:txPr>
        <c:crossAx val="64176512"/>
        <c:crosses val="autoZero"/>
        <c:crossBetween val="midCat"/>
        <c:majorUnit val="0.1"/>
        <c:minorUnit val="0.05"/>
      </c:valAx>
    </c:plotArea>
    <c:plotVisOnly val="1"/>
    <c:dispBlanksAs val="gap"/>
  </c:chart>
  <c:printSettings>
    <c:headerFooter/>
    <c:pageMargins b="0.75000000000000522" l="0.70000000000000062" r="0.70000000000000062" t="0.750000000000005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</xdr:colOff>
      <xdr:row>14</xdr:row>
      <xdr:rowOff>19051</xdr:rowOff>
    </xdr:from>
    <xdr:to>
      <xdr:col>11</xdr:col>
      <xdr:colOff>685799</xdr:colOff>
      <xdr:row>30</xdr:row>
      <xdr:rowOff>171450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22</xdr:row>
      <xdr:rowOff>47626</xdr:rowOff>
    </xdr:from>
    <xdr:to>
      <xdr:col>11</xdr:col>
      <xdr:colOff>428625</xdr:colOff>
      <xdr:row>28</xdr:row>
      <xdr:rowOff>9525</xdr:rowOff>
    </xdr:to>
    <xdr:grpSp>
      <xdr:nvGrpSpPr>
        <xdr:cNvPr id="49" name="48 Grupo"/>
        <xdr:cNvGrpSpPr/>
      </xdr:nvGrpSpPr>
      <xdr:grpSpPr>
        <a:xfrm>
          <a:off x="2190750" y="4238626"/>
          <a:ext cx="6096000" cy="1104899"/>
          <a:chOff x="2190750" y="4343400"/>
          <a:chExt cx="6096000" cy="1209675"/>
        </a:xfrm>
      </xdr:grpSpPr>
      <xdr:grpSp>
        <xdr:nvGrpSpPr>
          <xdr:cNvPr id="48" name="47 Grupo"/>
          <xdr:cNvGrpSpPr/>
        </xdr:nvGrpSpPr>
        <xdr:grpSpPr>
          <a:xfrm>
            <a:off x="2190750" y="4343400"/>
            <a:ext cx="6096000" cy="1209675"/>
            <a:chOff x="2190750" y="4343400"/>
            <a:chExt cx="6096000" cy="1209675"/>
          </a:xfrm>
        </xdr:grpSpPr>
        <xdr:cxnSp macro="">
          <xdr:nvCxnSpPr>
            <xdr:cNvPr id="4" name="3 Conector recto"/>
            <xdr:cNvCxnSpPr/>
          </xdr:nvCxnSpPr>
          <xdr:spPr>
            <a:xfrm>
              <a:off x="2190750" y="5543550"/>
              <a:ext cx="800100" cy="0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" name="7 Conector recto"/>
            <xdr:cNvCxnSpPr/>
          </xdr:nvCxnSpPr>
          <xdr:spPr>
            <a:xfrm flipV="1">
              <a:off x="3000375" y="5019675"/>
              <a:ext cx="809625" cy="2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" name="23 Conector recto"/>
            <xdr:cNvCxnSpPr/>
          </xdr:nvCxnSpPr>
          <xdr:spPr>
            <a:xfrm flipV="1">
              <a:off x="3819525" y="4352925"/>
              <a:ext cx="809625" cy="2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" name="24 Conector recto"/>
            <xdr:cNvCxnSpPr/>
          </xdr:nvCxnSpPr>
          <xdr:spPr>
            <a:xfrm flipV="1">
              <a:off x="4629150" y="4962525"/>
              <a:ext cx="809625" cy="2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" name="25 Conector recto"/>
            <xdr:cNvCxnSpPr/>
          </xdr:nvCxnSpPr>
          <xdr:spPr>
            <a:xfrm flipV="1">
              <a:off x="5448300" y="5257800"/>
              <a:ext cx="809625" cy="2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" name="26 Conector recto"/>
            <xdr:cNvCxnSpPr/>
          </xdr:nvCxnSpPr>
          <xdr:spPr>
            <a:xfrm flipV="1">
              <a:off x="6257925" y="5505450"/>
              <a:ext cx="809625" cy="2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" name="27 Conector recto"/>
            <xdr:cNvCxnSpPr/>
          </xdr:nvCxnSpPr>
          <xdr:spPr>
            <a:xfrm flipV="1">
              <a:off x="7077075" y="5467350"/>
              <a:ext cx="809625" cy="2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9" name="28 Conector recto"/>
            <xdr:cNvCxnSpPr/>
          </xdr:nvCxnSpPr>
          <xdr:spPr>
            <a:xfrm>
              <a:off x="7896225" y="5543552"/>
              <a:ext cx="390525" cy="9523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2" name="31 Conector recto"/>
            <xdr:cNvCxnSpPr/>
          </xdr:nvCxnSpPr>
          <xdr:spPr>
            <a:xfrm>
              <a:off x="3819525" y="4343400"/>
              <a:ext cx="2" cy="676275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34 Conector recto"/>
            <xdr:cNvCxnSpPr/>
          </xdr:nvCxnSpPr>
          <xdr:spPr>
            <a:xfrm flipH="1">
              <a:off x="4629150" y="4362450"/>
              <a:ext cx="9525" cy="600075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7" name="36 Conector recto"/>
            <xdr:cNvCxnSpPr/>
          </xdr:nvCxnSpPr>
          <xdr:spPr>
            <a:xfrm flipH="1">
              <a:off x="3000375" y="5029200"/>
              <a:ext cx="1" cy="504825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9" name="38 Conector recto"/>
            <xdr:cNvCxnSpPr/>
          </xdr:nvCxnSpPr>
          <xdr:spPr>
            <a:xfrm flipH="1">
              <a:off x="5438775" y="4972050"/>
              <a:ext cx="2" cy="295275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41" name="40 Conector recto"/>
            <xdr:cNvCxnSpPr/>
          </xdr:nvCxnSpPr>
          <xdr:spPr>
            <a:xfrm flipH="1">
              <a:off x="6257925" y="5267325"/>
              <a:ext cx="2" cy="238125"/>
            </a:xfrm>
            <a:prstGeom prst="line">
              <a:avLst/>
            </a:prstGeom>
            <a:ln w="19050">
              <a:solidFill>
                <a:srgbClr val="00B050"/>
              </a:solidFill>
              <a:prstDash val="sysDot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3" name="42 Conector recto"/>
          <xdr:cNvCxnSpPr/>
        </xdr:nvCxnSpPr>
        <xdr:spPr>
          <a:xfrm>
            <a:off x="7067550" y="5448300"/>
            <a:ext cx="0" cy="57150"/>
          </a:xfrm>
          <a:prstGeom prst="line">
            <a:avLst/>
          </a:prstGeom>
          <a:ln w="19050">
            <a:solidFill>
              <a:srgbClr val="00B050"/>
            </a:solidFill>
            <a:prstDash val="sysDot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" name="44 Conector recto"/>
          <xdr:cNvCxnSpPr/>
        </xdr:nvCxnSpPr>
        <xdr:spPr>
          <a:xfrm flipH="1">
            <a:off x="7877175" y="5476875"/>
            <a:ext cx="9527" cy="76200"/>
          </a:xfrm>
          <a:prstGeom prst="line">
            <a:avLst/>
          </a:prstGeom>
          <a:ln w="1905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topLeftCell="B1" workbookViewId="0">
      <selection activeCell="K3" sqref="K3"/>
    </sheetView>
  </sheetViews>
  <sheetFormatPr baseColWidth="10" defaultRowHeight="15"/>
  <cols>
    <col min="1" max="12" width="10.7109375" customWidth="1"/>
  </cols>
  <sheetData>
    <row r="1" spans="1:13">
      <c r="A1" s="9" t="s">
        <v>3</v>
      </c>
      <c r="B1" s="9" t="s">
        <v>19</v>
      </c>
      <c r="C1" s="9" t="s">
        <v>5</v>
      </c>
      <c r="D1" s="9" t="s">
        <v>20</v>
      </c>
      <c r="E1" s="9" t="s">
        <v>21</v>
      </c>
      <c r="F1" s="9" t="s">
        <v>22</v>
      </c>
      <c r="G1" s="1" t="s">
        <v>4</v>
      </c>
      <c r="H1" s="2" t="s">
        <v>9</v>
      </c>
      <c r="I1" s="11" t="s">
        <v>12</v>
      </c>
      <c r="J1" s="11" t="s">
        <v>13</v>
      </c>
      <c r="K1" s="13" t="s">
        <v>7</v>
      </c>
      <c r="L1" s="13" t="s">
        <v>8</v>
      </c>
    </row>
    <row r="2" spans="1:13">
      <c r="A2" s="9">
        <f t="shared" ref="A2:A11" si="0">H2</f>
        <v>-0.75</v>
      </c>
      <c r="B2" s="10">
        <f>C12</f>
        <v>0.9538461538461539</v>
      </c>
      <c r="C2" s="10">
        <f>I2*H2</f>
        <v>0</v>
      </c>
      <c r="D2" s="10">
        <f t="shared" ref="D2:D4" si="1">I2*(H2-B2)*(H2-B2)</f>
        <v>0</v>
      </c>
      <c r="E2" s="10">
        <f t="shared" ref="E2:F6" si="2">E3</f>
        <v>0.44501014050223153</v>
      </c>
      <c r="F2" s="10">
        <f t="shared" si="2"/>
        <v>0.69697918058601782</v>
      </c>
      <c r="G2" s="6">
        <v>0.5</v>
      </c>
      <c r="H2" s="6">
        <f>-0.75</f>
        <v>-0.75</v>
      </c>
      <c r="I2" s="12">
        <v>0</v>
      </c>
      <c r="J2" s="12">
        <f>1</f>
        <v>1</v>
      </c>
      <c r="K2" s="14">
        <f>G2*1/E2*POWER(2.718281828459,(F2-H2)/E2-POWER(2.718281828459,(F2-H2)/E2))</f>
        <v>1.7562935720574996E-10</v>
      </c>
      <c r="L2" s="14">
        <f t="shared" ref="L2:L11" si="3">1-POWER(2.718281828459,-POWER(2.718281828459,(F2-H2)/E2))</f>
        <v>0.99999999999394851</v>
      </c>
      <c r="M2" s="15"/>
    </row>
    <row r="3" spans="1:13">
      <c r="A3" s="9">
        <f t="shared" si="0"/>
        <v>-0.25</v>
      </c>
      <c r="B3" s="10">
        <f t="shared" ref="B3:B11" si="4">B2</f>
        <v>0.9538461538461539</v>
      </c>
      <c r="C3" s="10">
        <f t="shared" ref="C3:C11" si="5">I3*H3</f>
        <v>0</v>
      </c>
      <c r="D3" s="10">
        <f t="shared" si="1"/>
        <v>0</v>
      </c>
      <c r="E3" s="10">
        <f t="shared" si="2"/>
        <v>0.44501014050223153</v>
      </c>
      <c r="F3" s="10">
        <f t="shared" si="2"/>
        <v>0.69697918058601782</v>
      </c>
      <c r="G3" s="6">
        <f>G2</f>
        <v>0.5</v>
      </c>
      <c r="H3" s="6">
        <f t="shared" ref="H3:H11" si="6">H2+0.5</f>
        <v>-0.25</v>
      </c>
      <c r="I3" s="12">
        <v>0</v>
      </c>
      <c r="J3" s="12">
        <f>J2-I2/2-I3/2</f>
        <v>1</v>
      </c>
      <c r="K3" s="14">
        <f t="shared" ref="K3:K11" si="7">G3*1/E3*POWER(2.718281828459,(F3-H3)/E3-POWER(2.718281828459,(F3-H3)/E3))</f>
        <v>2.1260212678192083E-3</v>
      </c>
      <c r="L3" s="14">
        <f t="shared" si="3"/>
        <v>0.99977468443669204</v>
      </c>
      <c r="M3" s="15"/>
    </row>
    <row r="4" spans="1:13">
      <c r="A4" s="9">
        <f t="shared" si="0"/>
        <v>0.25</v>
      </c>
      <c r="B4" s="10">
        <f t="shared" si="4"/>
        <v>0.9538461538461539</v>
      </c>
      <c r="C4" s="10">
        <f t="shared" si="5"/>
        <v>4.807692307692308E-2</v>
      </c>
      <c r="D4" s="10">
        <f t="shared" si="1"/>
        <v>9.5269116977696883E-2</v>
      </c>
      <c r="E4" s="10">
        <f t="shared" si="2"/>
        <v>0.44501014050223153</v>
      </c>
      <c r="F4" s="10">
        <f t="shared" si="2"/>
        <v>0.69697918058601782</v>
      </c>
      <c r="G4" s="6">
        <f t="shared" ref="G4:G11" si="8">G3</f>
        <v>0.5</v>
      </c>
      <c r="H4" s="6">
        <f t="shared" si="6"/>
        <v>0.25</v>
      </c>
      <c r="I4" s="12">
        <v>0.19230769230769232</v>
      </c>
      <c r="J4" s="12">
        <f t="shared" ref="J4:J11" si="9">J3-I3/2-I4/2</f>
        <v>0.90384615384615385</v>
      </c>
      <c r="K4" s="14">
        <f t="shared" si="7"/>
        <v>0.20000751379790718</v>
      </c>
      <c r="L4" s="14">
        <f t="shared" si="3"/>
        <v>0.93480262563714245</v>
      </c>
      <c r="M4" s="15"/>
    </row>
    <row r="5" spans="1:13">
      <c r="A5" s="9">
        <f t="shared" si="0"/>
        <v>0.75</v>
      </c>
      <c r="B5" s="10">
        <f t="shared" si="4"/>
        <v>0.9538461538461539</v>
      </c>
      <c r="C5" s="10">
        <f t="shared" si="5"/>
        <v>0.32884615384615384</v>
      </c>
      <c r="D5" s="10">
        <f>I5*(H5-B5)*(H5-B5)</f>
        <v>1.8219503868912162E-2</v>
      </c>
      <c r="E5" s="10">
        <f t="shared" si="2"/>
        <v>0.44501014050223153</v>
      </c>
      <c r="F5" s="10">
        <f t="shared" si="2"/>
        <v>0.69697918058601782</v>
      </c>
      <c r="G5" s="6">
        <f t="shared" si="8"/>
        <v>0.5</v>
      </c>
      <c r="H5" s="6">
        <f t="shared" si="6"/>
        <v>0.75</v>
      </c>
      <c r="I5" s="12">
        <v>0.43846153846153846</v>
      </c>
      <c r="J5" s="12">
        <f t="shared" si="9"/>
        <v>0.58846153846153848</v>
      </c>
      <c r="K5" s="14">
        <f t="shared" si="7"/>
        <v>0.41052720852695535</v>
      </c>
      <c r="L5" s="14">
        <f t="shared" si="3"/>
        <v>0.58838996957563805</v>
      </c>
      <c r="M5" s="15"/>
    </row>
    <row r="6" spans="1:13">
      <c r="A6" s="9">
        <f t="shared" si="0"/>
        <v>1.25</v>
      </c>
      <c r="B6" s="10">
        <f t="shared" si="4"/>
        <v>0.9538461538461539</v>
      </c>
      <c r="C6" s="10">
        <f t="shared" si="5"/>
        <v>0.26923076923076927</v>
      </c>
      <c r="D6" s="10">
        <f t="shared" ref="D6:D11" si="10">I6*(H6-B6)*(H6-B6)</f>
        <v>1.8890760127446511E-2</v>
      </c>
      <c r="E6" s="10">
        <f t="shared" si="2"/>
        <v>0.44501014050223153</v>
      </c>
      <c r="F6" s="10">
        <f t="shared" si="2"/>
        <v>0.69697918058601782</v>
      </c>
      <c r="G6" s="6">
        <f t="shared" si="8"/>
        <v>0.5</v>
      </c>
      <c r="H6" s="6">
        <f t="shared" si="6"/>
        <v>1.25</v>
      </c>
      <c r="I6" s="12">
        <v>0.2153846153846154</v>
      </c>
      <c r="J6" s="12">
        <f t="shared" si="9"/>
        <v>0.26153846153846155</v>
      </c>
      <c r="K6" s="14">
        <f t="shared" si="7"/>
        <v>0.24297331786203322</v>
      </c>
      <c r="L6" s="14">
        <f t="shared" si="3"/>
        <v>0.25068781336297374</v>
      </c>
      <c r="M6" s="15"/>
    </row>
    <row r="7" spans="1:13">
      <c r="A7" s="9">
        <f t="shared" si="0"/>
        <v>1.75</v>
      </c>
      <c r="B7" s="10">
        <f t="shared" si="4"/>
        <v>0.9538461538461539</v>
      </c>
      <c r="C7" s="10">
        <f t="shared" si="5"/>
        <v>0.18846153846153846</v>
      </c>
      <c r="D7" s="10">
        <f t="shared" si="10"/>
        <v>6.8261948111060525E-2</v>
      </c>
      <c r="E7" s="10">
        <f>L14</f>
        <v>0.44501014050223153</v>
      </c>
      <c r="F7" s="10">
        <f>J14</f>
        <v>0.69697918058601782</v>
      </c>
      <c r="G7" s="6">
        <f t="shared" si="8"/>
        <v>0.5</v>
      </c>
      <c r="H7" s="6">
        <f t="shared" si="6"/>
        <v>1.75</v>
      </c>
      <c r="I7" s="12">
        <v>0.1076923076923077</v>
      </c>
      <c r="J7" s="12">
        <f t="shared" si="9"/>
        <v>0.1</v>
      </c>
      <c r="K7" s="14">
        <f t="shared" si="7"/>
        <v>9.5981230491997652E-2</v>
      </c>
      <c r="L7" s="14">
        <f t="shared" si="3"/>
        <v>8.9561250394282532E-2</v>
      </c>
      <c r="M7" s="15"/>
    </row>
    <row r="8" spans="1:13">
      <c r="A8" s="9">
        <f t="shared" si="0"/>
        <v>2.25</v>
      </c>
      <c r="B8" s="10">
        <f t="shared" si="4"/>
        <v>0.9538461538461539</v>
      </c>
      <c r="C8" s="10">
        <f t="shared" si="5"/>
        <v>3.4615384615384617E-2</v>
      </c>
      <c r="D8" s="10">
        <f t="shared" si="10"/>
        <v>2.584638142922166E-2</v>
      </c>
      <c r="E8" s="10">
        <f t="shared" ref="E8:F11" si="11">E7</f>
        <v>0.44501014050223153</v>
      </c>
      <c r="F8" s="10">
        <f t="shared" si="11"/>
        <v>0.69697918058601782</v>
      </c>
      <c r="G8" s="6">
        <f t="shared" si="8"/>
        <v>0.5</v>
      </c>
      <c r="H8" s="6">
        <f t="shared" si="6"/>
        <v>2.25</v>
      </c>
      <c r="I8" s="12">
        <v>1.5384615384615385E-2</v>
      </c>
      <c r="J8" s="12">
        <f t="shared" si="9"/>
        <v>3.8461538461538464E-2</v>
      </c>
      <c r="K8" s="14">
        <f t="shared" si="7"/>
        <v>3.3245057505856102E-2</v>
      </c>
      <c r="L8" s="14">
        <f t="shared" si="3"/>
        <v>3.0044706931175003E-2</v>
      </c>
      <c r="M8" s="15"/>
    </row>
    <row r="9" spans="1:13">
      <c r="A9" s="9">
        <f t="shared" si="0"/>
        <v>2.75</v>
      </c>
      <c r="B9" s="10">
        <f t="shared" si="4"/>
        <v>0.9538461538461539</v>
      </c>
      <c r="C9" s="10">
        <f t="shared" si="5"/>
        <v>8.461538461538462E-2</v>
      </c>
      <c r="D9" s="10">
        <f t="shared" si="10"/>
        <v>9.9266727355484738E-2</v>
      </c>
      <c r="E9" s="10">
        <f t="shared" si="11"/>
        <v>0.44501014050223153</v>
      </c>
      <c r="F9" s="10">
        <f t="shared" si="11"/>
        <v>0.69697918058601782</v>
      </c>
      <c r="G9" s="6">
        <f t="shared" si="8"/>
        <v>0.5</v>
      </c>
      <c r="H9" s="6">
        <f t="shared" si="6"/>
        <v>2.75</v>
      </c>
      <c r="I9" s="12">
        <v>3.0769230769230771E-2</v>
      </c>
      <c r="J9" s="12">
        <f t="shared" si="9"/>
        <v>1.5384615384615385E-2</v>
      </c>
      <c r="K9" s="14">
        <f t="shared" si="7"/>
        <v>1.1033363325976793E-2</v>
      </c>
      <c r="L9" s="14">
        <f t="shared" si="3"/>
        <v>9.8687744688391588E-3</v>
      </c>
      <c r="M9" s="15"/>
    </row>
    <row r="10" spans="1:13">
      <c r="A10" s="9">
        <f t="shared" si="0"/>
        <v>3.25</v>
      </c>
      <c r="B10" s="10">
        <f t="shared" si="4"/>
        <v>0.9538461538461539</v>
      </c>
      <c r="C10" s="10">
        <f t="shared" si="5"/>
        <v>0</v>
      </c>
      <c r="D10" s="10">
        <f t="shared" si="10"/>
        <v>0</v>
      </c>
      <c r="E10" s="10">
        <f t="shared" si="11"/>
        <v>0.44501014050223153</v>
      </c>
      <c r="F10" s="10">
        <f t="shared" si="11"/>
        <v>0.69697918058601782</v>
      </c>
      <c r="G10" s="6">
        <f t="shared" si="8"/>
        <v>0.5</v>
      </c>
      <c r="H10" s="6">
        <f t="shared" si="6"/>
        <v>3.25</v>
      </c>
      <c r="I10" s="12">
        <v>0</v>
      </c>
      <c r="J10" s="12">
        <f t="shared" si="9"/>
        <v>0</v>
      </c>
      <c r="K10" s="14">
        <f t="shared" si="7"/>
        <v>3.6112253953132591E-3</v>
      </c>
      <c r="L10" s="14">
        <f t="shared" si="3"/>
        <v>3.2192511997117812E-3</v>
      </c>
      <c r="M10" s="15"/>
    </row>
    <row r="11" spans="1:13">
      <c r="A11" s="9">
        <f t="shared" si="0"/>
        <v>3.75</v>
      </c>
      <c r="B11" s="10">
        <f t="shared" si="4"/>
        <v>0.9538461538461539</v>
      </c>
      <c r="C11" s="10">
        <f t="shared" si="5"/>
        <v>0</v>
      </c>
      <c r="D11" s="10">
        <f t="shared" si="10"/>
        <v>0</v>
      </c>
      <c r="E11" s="10">
        <f t="shared" si="11"/>
        <v>0.44501014050223153</v>
      </c>
      <c r="F11" s="10">
        <f t="shared" si="11"/>
        <v>0.69697918058601782</v>
      </c>
      <c r="G11" s="6">
        <f t="shared" si="8"/>
        <v>0.5</v>
      </c>
      <c r="H11" s="6">
        <f t="shared" si="6"/>
        <v>3.75</v>
      </c>
      <c r="I11" s="12">
        <v>0</v>
      </c>
      <c r="J11" s="12">
        <f t="shared" si="9"/>
        <v>0</v>
      </c>
      <c r="K11" s="14">
        <f t="shared" si="7"/>
        <v>1.1766287754444073E-3</v>
      </c>
      <c r="L11" s="14">
        <f t="shared" si="3"/>
        <v>1.0477725788601289E-3</v>
      </c>
      <c r="M11" s="15"/>
    </row>
    <row r="12" spans="1:13">
      <c r="A12" s="29" t="s">
        <v>6</v>
      </c>
      <c r="B12" s="29" t="s">
        <v>2</v>
      </c>
      <c r="C12" s="30">
        <f>SUM(C2:C11)</f>
        <v>0.9538461538461539</v>
      </c>
      <c r="D12" s="30">
        <f>SUM(D2:D11)</f>
        <v>0.32575443786982244</v>
      </c>
      <c r="E12" s="29" t="s">
        <v>2</v>
      </c>
      <c r="F12" s="29" t="s">
        <v>2</v>
      </c>
      <c r="G12" s="28" t="s">
        <v>18</v>
      </c>
      <c r="H12" s="28"/>
      <c r="I12" s="5" t="s">
        <v>16</v>
      </c>
      <c r="J12" s="7">
        <f>B7</f>
        <v>0.9538461538461539</v>
      </c>
      <c r="K12" s="3" t="s">
        <v>1</v>
      </c>
      <c r="L12" s="4">
        <f>POWER(D12/(1),0.5)</f>
        <v>0.57074901477779394</v>
      </c>
      <c r="M12" s="8"/>
    </row>
    <row r="13" spans="1:13">
      <c r="A13" s="29"/>
      <c r="B13" s="29"/>
      <c r="C13" s="30"/>
      <c r="D13" s="30"/>
      <c r="E13" s="29"/>
      <c r="F13" s="29"/>
      <c r="G13" s="28"/>
      <c r="H13" s="28"/>
      <c r="I13" s="6" t="s">
        <v>17</v>
      </c>
      <c r="J13" s="7">
        <f>H5</f>
        <v>0.75</v>
      </c>
      <c r="K13" s="3" t="s">
        <v>0</v>
      </c>
      <c r="L13" s="4">
        <f>L12/J12</f>
        <v>0.59836590258962263</v>
      </c>
    </row>
    <row r="14" spans="1:13">
      <c r="A14" s="29"/>
      <c r="B14" s="29"/>
      <c r="C14" s="30"/>
      <c r="D14" s="30"/>
      <c r="E14" s="29"/>
      <c r="F14" s="29"/>
      <c r="G14" s="28" t="s">
        <v>10</v>
      </c>
      <c r="H14" s="28"/>
      <c r="I14" s="6" t="s">
        <v>17</v>
      </c>
      <c r="J14" s="3">
        <f>J12-0.577216*L14</f>
        <v>0.69697918058601782</v>
      </c>
      <c r="K14" s="3" t="s">
        <v>11</v>
      </c>
      <c r="L14" s="3">
        <f>L12*POWER(6,0.5)/3.1416</f>
        <v>0.44501014050223153</v>
      </c>
    </row>
    <row r="15" spans="1:13">
      <c r="A15" s="19" t="s">
        <v>14</v>
      </c>
      <c r="B15" s="20"/>
    </row>
    <row r="16" spans="1:13">
      <c r="A16" s="21"/>
      <c r="B16" s="22"/>
    </row>
    <row r="17" spans="1:12">
      <c r="A17" s="21"/>
      <c r="B17" s="22"/>
    </row>
    <row r="18" spans="1:12">
      <c r="A18" s="21"/>
      <c r="B18" s="22"/>
    </row>
    <row r="19" spans="1:12">
      <c r="A19" s="21"/>
      <c r="B19" s="22"/>
    </row>
    <row r="20" spans="1:12">
      <c r="A20" s="21"/>
      <c r="B20" s="22"/>
    </row>
    <row r="21" spans="1:12">
      <c r="A21" s="21"/>
      <c r="B21" s="22"/>
    </row>
    <row r="22" spans="1:12">
      <c r="A22" s="21"/>
      <c r="B22" s="22"/>
    </row>
    <row r="23" spans="1:12">
      <c r="A23" s="21"/>
      <c r="B23" s="22"/>
    </row>
    <row r="24" spans="1:12">
      <c r="A24" s="21"/>
      <c r="B24" s="22"/>
    </row>
    <row r="25" spans="1:12">
      <c r="A25" s="21"/>
      <c r="B25" s="22"/>
    </row>
    <row r="26" spans="1:12">
      <c r="A26" s="21"/>
      <c r="B26" s="22"/>
    </row>
    <row r="27" spans="1:12">
      <c r="A27" s="21"/>
      <c r="B27" s="22"/>
    </row>
    <row r="28" spans="1:12">
      <c r="A28" s="21"/>
      <c r="B28" s="22"/>
    </row>
    <row r="29" spans="1:12">
      <c r="A29" s="21"/>
      <c r="B29" s="22"/>
    </row>
    <row r="30" spans="1:12">
      <c r="A30" s="21"/>
      <c r="B30" s="22"/>
    </row>
    <row r="31" spans="1:12">
      <c r="A31" s="21"/>
      <c r="B31" s="22"/>
    </row>
    <row r="32" spans="1:12">
      <c r="A32" s="21"/>
      <c r="B32" s="22"/>
      <c r="C32" s="25" t="s">
        <v>23</v>
      </c>
      <c r="D32" s="26"/>
      <c r="E32" s="26"/>
      <c r="F32" s="26"/>
      <c r="G32" s="26"/>
      <c r="H32" s="26"/>
      <c r="I32" s="26"/>
      <c r="J32" s="26"/>
      <c r="K32" s="26"/>
      <c r="L32" s="27"/>
    </row>
    <row r="33" spans="1:12">
      <c r="A33" s="23"/>
      <c r="B33" s="24"/>
      <c r="C33" s="16" t="s">
        <v>15</v>
      </c>
      <c r="D33" s="17"/>
      <c r="E33" s="17"/>
      <c r="F33" s="17"/>
      <c r="G33" s="17"/>
      <c r="H33" s="17"/>
      <c r="I33" s="17"/>
      <c r="J33" s="17"/>
      <c r="K33" s="17"/>
      <c r="L33" s="18"/>
    </row>
  </sheetData>
  <mergeCells count="11">
    <mergeCell ref="C33:L33"/>
    <mergeCell ref="A15:B33"/>
    <mergeCell ref="C32:L32"/>
    <mergeCell ref="G12:H13"/>
    <mergeCell ref="G14:H14"/>
    <mergeCell ref="A12:A14"/>
    <mergeCell ref="B12:B14"/>
    <mergeCell ref="C12:C14"/>
    <mergeCell ref="D12:D14"/>
    <mergeCell ref="E12:E14"/>
    <mergeCell ref="F12:F14"/>
  </mergeCells>
  <pageMargins left="0.70866141732283472" right="0.70866141732283472" top="1.1417322834645669" bottom="0.35433070866141736" header="0.70866141732283472" footer="0.31496062992125984"/>
  <pageSetup paperSize="9" orientation="landscape" r:id="rId1"/>
  <headerFooter>
    <oddHeader>&amp;C&amp;"-,Negrita"&amp;12HOJA DE CÁLCULO DE LAS LEYES DE FRECUENCIAS Y DE PROBABILIDADES&amp;"-,Normal"&amp;11
&amp;10Distribución Multilineal y Ajuste de GUMBEL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2018-11-26T17:39:39Z</cp:lastPrinted>
  <dcterms:created xsi:type="dcterms:W3CDTF">2016-12-07T18:51:03Z</dcterms:created>
  <dcterms:modified xsi:type="dcterms:W3CDTF">2018-11-26T19:16:50Z</dcterms:modified>
</cp:coreProperties>
</file>