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18\Events\Junior\"/>
    </mc:Choice>
  </mc:AlternateContent>
  <bookViews>
    <workbookView xWindow="0" yWindow="0" windowWidth="20490" windowHeight="693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N11" i="1"/>
  <c r="N13" i="1"/>
  <c r="N10" i="1"/>
  <c r="N14" i="1"/>
  <c r="N15" i="1"/>
  <c r="N12" i="1"/>
  <c r="D15" i="1"/>
  <c r="E15" i="1" s="1"/>
  <c r="D14" i="1"/>
  <c r="E14" i="1" s="1"/>
  <c r="D10" i="1"/>
  <c r="E10" i="1" s="1"/>
  <c r="N24" i="1"/>
  <c r="N25" i="1"/>
  <c r="N26" i="1"/>
  <c r="N27" i="1"/>
  <c r="N29" i="1"/>
  <c r="N30" i="1"/>
  <c r="N28" i="1"/>
  <c r="N45" i="1"/>
  <c r="D13" i="1"/>
  <c r="E13" i="1" s="1"/>
  <c r="D30" i="1"/>
  <c r="E30" i="1" s="1"/>
  <c r="D45" i="1"/>
  <c r="E45" i="1" s="1"/>
  <c r="D29" i="1"/>
  <c r="E29" i="1" s="1"/>
  <c r="D24" i="1"/>
  <c r="E24" i="1" s="1"/>
  <c r="D25" i="1"/>
  <c r="E25" i="1" s="1"/>
  <c r="D26" i="1"/>
  <c r="E26" i="1" s="1"/>
  <c r="D27" i="1"/>
  <c r="E27" i="1" s="1"/>
  <c r="N62" i="1" l="1"/>
  <c r="N63" i="1"/>
  <c r="N64" i="1"/>
  <c r="N61" i="1"/>
  <c r="N44" i="1"/>
  <c r="N43" i="1"/>
  <c r="D62" i="1"/>
  <c r="E62" i="1" s="1"/>
  <c r="D63" i="1"/>
  <c r="E63" i="1" s="1"/>
  <c r="D64" i="1"/>
  <c r="E64" i="1" s="1"/>
  <c r="D59" i="1"/>
  <c r="D60" i="1"/>
  <c r="D61" i="1"/>
  <c r="E61" i="1" s="1"/>
  <c r="D44" i="1"/>
  <c r="E44" i="1" s="1"/>
  <c r="D43" i="1"/>
  <c r="E43" i="1" s="1"/>
  <c r="N20" i="1"/>
  <c r="N19" i="1"/>
  <c r="N39" i="1"/>
  <c r="N21" i="1"/>
  <c r="N18" i="1"/>
  <c r="D19" i="1"/>
  <c r="E19" i="1" s="1"/>
  <c r="D39" i="1"/>
  <c r="E39" i="1" s="1"/>
  <c r="D21" i="1"/>
  <c r="E21" i="1" s="1"/>
  <c r="N33" i="1"/>
  <c r="N34" i="1"/>
  <c r="N35" i="1"/>
  <c r="N38" i="1"/>
  <c r="N36" i="1"/>
  <c r="N40" i="1"/>
  <c r="N37" i="1"/>
  <c r="D33" i="1"/>
  <c r="E33" i="1" s="1"/>
  <c r="D34" i="1"/>
  <c r="E34" i="1" s="1"/>
  <c r="D35" i="1"/>
  <c r="E35" i="1" s="1"/>
  <c r="D38" i="1"/>
  <c r="E38" i="1" s="1"/>
  <c r="D36" i="1"/>
  <c r="E36" i="1" s="1"/>
  <c r="N48" i="1"/>
  <c r="N49" i="1"/>
  <c r="N50" i="1"/>
  <c r="N51" i="1"/>
  <c r="N53" i="1"/>
  <c r="N54" i="1"/>
  <c r="N55" i="1"/>
  <c r="N56" i="1"/>
  <c r="N57" i="1"/>
  <c r="N58" i="1"/>
  <c r="N52" i="1"/>
  <c r="D48" i="1"/>
  <c r="E48" i="1" s="1"/>
  <c r="D49" i="1"/>
  <c r="E49" i="1" s="1"/>
  <c r="D50" i="1"/>
  <c r="E50" i="1" s="1"/>
  <c r="D51" i="1"/>
  <c r="E51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N71" i="1"/>
  <c r="N67" i="1"/>
  <c r="N68" i="1"/>
  <c r="N69" i="1"/>
  <c r="N70" i="1"/>
  <c r="N75" i="1"/>
  <c r="N74" i="1"/>
  <c r="N73" i="1"/>
  <c r="N72" i="1"/>
  <c r="D74" i="1"/>
  <c r="E74" i="1" s="1"/>
  <c r="D73" i="1"/>
  <c r="E73" i="1" s="1"/>
  <c r="D75" i="1"/>
  <c r="E75" i="1" s="1"/>
  <c r="D70" i="1"/>
  <c r="E70" i="1" s="1"/>
  <c r="D69" i="1"/>
  <c r="E69" i="1" s="1"/>
  <c r="D67" i="1"/>
  <c r="E67" i="1" s="1"/>
  <c r="D68" i="1"/>
  <c r="E68" i="1" s="1"/>
  <c r="D71" i="1" l="1"/>
  <c r="E71" i="1" s="1"/>
  <c r="D72" i="1"/>
  <c r="E72" i="1" s="1"/>
  <c r="D52" i="1"/>
  <c r="E52" i="1" s="1"/>
  <c r="D40" i="1"/>
  <c r="E40" i="1" s="1"/>
  <c r="D28" i="1"/>
  <c r="E28" i="1" s="1"/>
  <c r="D37" i="1"/>
  <c r="E37" i="1" s="1"/>
  <c r="D20" i="1"/>
  <c r="E20" i="1" s="1"/>
  <c r="D18" i="1"/>
  <c r="E18" i="1" s="1"/>
  <c r="D11" i="1"/>
  <c r="E11" i="1" s="1"/>
  <c r="D12" i="1"/>
  <c r="E12" i="1" s="1"/>
  <c r="D5" i="1"/>
  <c r="E5" i="1" s="1"/>
</calcChain>
</file>

<file path=xl/sharedStrings.xml><?xml version="1.0" encoding="utf-8"?>
<sst xmlns="http://schemas.openxmlformats.org/spreadsheetml/2006/main" count="151" uniqueCount="108">
  <si>
    <t>Victorian Junior Rankings 2018</t>
  </si>
  <si>
    <t>SQL Jun</t>
  </si>
  <si>
    <t>Xmas Cup</t>
  </si>
  <si>
    <t>SSL Jnr</t>
  </si>
  <si>
    <t>GV Jun</t>
  </si>
  <si>
    <t>MDSA Jun</t>
  </si>
  <si>
    <t>Metro Jun</t>
  </si>
  <si>
    <t>State Titles</t>
  </si>
  <si>
    <t>11 YAG GIRLS</t>
  </si>
  <si>
    <t>11 YAG BOYS</t>
  </si>
  <si>
    <t>13 YAG GIRLS</t>
  </si>
  <si>
    <t>13 YAG BOYS</t>
  </si>
  <si>
    <t>23 YAG GIRLS</t>
  </si>
  <si>
    <t>23 YAG BOYS</t>
  </si>
  <si>
    <t>21 YAG GIRLS</t>
  </si>
  <si>
    <t>21 YAG BOYS</t>
  </si>
  <si>
    <t>19 YAG BOYS</t>
  </si>
  <si>
    <t>19 YAG GIRLS</t>
  </si>
  <si>
    <t>17 YAG BOYS</t>
  </si>
  <si>
    <t>17 YAG GIRLS</t>
  </si>
  <si>
    <t>15 YAG BOYS</t>
  </si>
  <si>
    <t>15 YAG GIRLS</t>
  </si>
  <si>
    <t>Club</t>
  </si>
  <si>
    <t>TOTAL</t>
  </si>
  <si>
    <t>Joanne Joseph</t>
  </si>
  <si>
    <t>SQL</t>
  </si>
  <si>
    <t>Monique Radobuljac</t>
  </si>
  <si>
    <t>AJC Age</t>
  </si>
  <si>
    <t>DOB</t>
  </si>
  <si>
    <t>Age</t>
  </si>
  <si>
    <t>GP</t>
  </si>
  <si>
    <t>Armelie Guziak</t>
  </si>
  <si>
    <t>Haider Navqi</t>
  </si>
  <si>
    <t>Kumail Navqi</t>
  </si>
  <si>
    <t>Jet Radobuljac</t>
  </si>
  <si>
    <t>Renee Rowland</t>
  </si>
  <si>
    <t>Mohammad Khattak</t>
  </si>
  <si>
    <t>Adeep Mahal</t>
  </si>
  <si>
    <t>Lucas Ivkovic</t>
  </si>
  <si>
    <t>Connor Finlayson</t>
  </si>
  <si>
    <t>Finishing</t>
  </si>
  <si>
    <t>Position</t>
  </si>
  <si>
    <t>State Title</t>
  </si>
  <si>
    <t>GOLD</t>
  </si>
  <si>
    <t>Regional Junior Age</t>
  </si>
  <si>
    <t>SILVER</t>
  </si>
  <si>
    <t>Local Club Event</t>
  </si>
  <si>
    <t>BRONZE</t>
  </si>
  <si>
    <t>Winner</t>
  </si>
  <si>
    <t>Runner Up</t>
  </si>
  <si>
    <r>
      <t>3</t>
    </r>
    <r>
      <rPr>
        <sz val="8"/>
        <color rgb="FF777777"/>
        <rFont val="Arial"/>
        <family val="2"/>
      </rPr>
      <t>rd</t>
    </r>
    <r>
      <rPr>
        <sz val="11"/>
        <color rgb="FF777777"/>
        <rFont val="Arial"/>
        <family val="2"/>
      </rPr>
      <t>/4</t>
    </r>
    <r>
      <rPr>
        <sz val="8"/>
        <color rgb="FF777777"/>
        <rFont val="Arial"/>
        <family val="2"/>
      </rPr>
      <t>th</t>
    </r>
  </si>
  <si>
    <r>
      <t>5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-8</t>
    </r>
    <r>
      <rPr>
        <sz val="8"/>
        <color rgb="FF777777"/>
        <rFont val="Arial"/>
        <family val="2"/>
      </rPr>
      <t>th</t>
    </r>
  </si>
  <si>
    <r>
      <t>9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-16</t>
    </r>
    <r>
      <rPr>
        <sz val="8"/>
        <color rgb="FF777777"/>
        <rFont val="Arial"/>
        <family val="2"/>
      </rPr>
      <t>th</t>
    </r>
  </si>
  <si>
    <r>
      <t>17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-32</t>
    </r>
    <r>
      <rPr>
        <sz val="8"/>
        <color rgb="FF777777"/>
        <rFont val="Arial"/>
        <family val="2"/>
      </rPr>
      <t>nd</t>
    </r>
  </si>
  <si>
    <t>Ben Ratcliffe</t>
  </si>
  <si>
    <t>GV</t>
  </si>
  <si>
    <t>WOD</t>
  </si>
  <si>
    <t xml:space="preserve">Alex Baines </t>
  </si>
  <si>
    <t>Charlie Robertson</t>
  </si>
  <si>
    <t>COR</t>
  </si>
  <si>
    <t>Alex Mouw</t>
  </si>
  <si>
    <t>Samuel Koper</t>
  </si>
  <si>
    <t>MTD</t>
  </si>
  <si>
    <t>Tom Haines</t>
  </si>
  <si>
    <t xml:space="preserve">Caleb Brook </t>
  </si>
  <si>
    <t>LIL</t>
  </si>
  <si>
    <t>Chris Haines</t>
  </si>
  <si>
    <t>Dylan Molinaro</t>
  </si>
  <si>
    <t>Daniel Chu</t>
  </si>
  <si>
    <t>KOO</t>
  </si>
  <si>
    <t>Jack Quinlivan</t>
  </si>
  <si>
    <t>Spencer Gerontzas</t>
  </si>
  <si>
    <t>YVCC</t>
  </si>
  <si>
    <t>Phillip Gerontzas</t>
  </si>
  <si>
    <t>Christopher Pon</t>
  </si>
  <si>
    <t>Quaide Keiser</t>
  </si>
  <si>
    <t>Leo Scicluna</t>
  </si>
  <si>
    <t>Lachlan Ivkovic</t>
  </si>
  <si>
    <t>Thomas Tsegkakoff</t>
  </si>
  <si>
    <t>Andre Lynn</t>
  </si>
  <si>
    <t>Justin Chu</t>
  </si>
  <si>
    <t>Ben Jacomovic</t>
  </si>
  <si>
    <t>Che Gunatillake</t>
  </si>
  <si>
    <t>WFD</t>
  </si>
  <si>
    <t>Donato Gurett</t>
  </si>
  <si>
    <t>Austin Tampeo-Lee</t>
  </si>
  <si>
    <t>Harry Garfirth</t>
  </si>
  <si>
    <t>Tom Stroud</t>
  </si>
  <si>
    <t>Sarah Quinlivan</t>
  </si>
  <si>
    <t>Eishaanii Sukunesan</t>
  </si>
  <si>
    <t>Carly Norris</t>
  </si>
  <si>
    <t>Taylah Dyer</t>
  </si>
  <si>
    <t>Nicola Baines</t>
  </si>
  <si>
    <t>Callista Gerontzas</t>
  </si>
  <si>
    <t>Courtney Scholtz</t>
  </si>
  <si>
    <t>Jananii Sukunesan</t>
  </si>
  <si>
    <t>Gabrielle Baines</t>
  </si>
  <si>
    <t>Elizabeth Pardallis</t>
  </si>
  <si>
    <t>Jade Nieto</t>
  </si>
  <si>
    <t>Delta Lynch</t>
  </si>
  <si>
    <t>Nina Pantelidis</t>
  </si>
  <si>
    <t>Oriana Ruscigno</t>
  </si>
  <si>
    <t>Stephanie Dyer</t>
  </si>
  <si>
    <t>Cailey Finlayson</t>
  </si>
  <si>
    <t>Abby Pantelidis</t>
  </si>
  <si>
    <t>Bronze</t>
  </si>
  <si>
    <t>Silver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</si>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</sst>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777777"/>
      <name val="Arial"/>
      <family val="2"/>
    </font>
    <font>
      <b/>
      <sz val="11"/>
      <color rgb="FF777777"/>
      <name val="Arial"/>
      <family val="2"/>
    </font>
    <font>
      <sz val="8"/>
      <color rgb="FF777777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164" fontId="3" fillId="0" borderId="0" xfId="0" applyNumberFormat="1" applyFo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/>
    <xf numFmtId="164" fontId="3" fillId="0" borderId="1" xfId="0" applyNumberFormat="1" applyFont="1" applyBorder="1"/>
    <xf numFmtId="0" fontId="1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1" fillId="5" borderId="4" xfId="0" applyFont="1" applyFill="1" applyBorder="1"/>
    <xf numFmtId="0" fontId="0" fillId="5" borderId="4" xfId="0" applyFill="1" applyBorder="1"/>
    <xf numFmtId="0" fontId="0" fillId="0" borderId="3" xfId="0" applyFont="1" applyBorder="1"/>
    <xf numFmtId="0" fontId="4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0" fillId="5" borderId="1" xfId="0" applyFont="1" applyFill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7" fillId="4" borderId="0" xfId="0" applyFont="1" applyFill="1"/>
    <xf numFmtId="0" fontId="7" fillId="3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E11" sqref="E11"/>
    </sheetView>
  </sheetViews>
  <sheetFormatPr defaultRowHeight="15" x14ac:dyDescent="0.25"/>
  <cols>
    <col min="1" max="1" width="24.85546875" style="2" customWidth="1"/>
    <col min="3" max="3" width="11" customWidth="1"/>
    <col min="6" max="6" width="11.7109375" customWidth="1"/>
    <col min="7" max="7" width="10.7109375" customWidth="1"/>
    <col min="8" max="8" width="10" customWidth="1"/>
    <col min="9" max="9" width="10.28515625" customWidth="1"/>
    <col min="10" max="10" width="10.7109375" customWidth="1"/>
    <col min="11" max="11" width="11.140625" customWidth="1"/>
    <col min="12" max="12" width="12.7109375" customWidth="1"/>
    <col min="13" max="13" width="9.140625" hidden="1" customWidth="1"/>
  </cols>
  <sheetData>
    <row r="1" spans="1:14" s="1" customFormat="1" ht="23.25" x14ac:dyDescent="0.35">
      <c r="A1" s="1" t="s">
        <v>0</v>
      </c>
      <c r="F1" s="35" t="s">
        <v>105</v>
      </c>
      <c r="G1" s="36" t="s">
        <v>106</v>
      </c>
      <c r="H1" s="37" t="s">
        <v>107</v>
      </c>
    </row>
    <row r="3" spans="1:14" s="2" customFormat="1" x14ac:dyDescent="0.25">
      <c r="A3" s="3"/>
      <c r="B3" s="3" t="s">
        <v>22</v>
      </c>
      <c r="C3" s="3" t="s">
        <v>28</v>
      </c>
      <c r="D3" s="3" t="s">
        <v>29</v>
      </c>
      <c r="E3" s="3" t="s">
        <v>27</v>
      </c>
      <c r="F3" s="4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3"/>
      <c r="N3" s="3" t="s">
        <v>23</v>
      </c>
    </row>
    <row r="4" spans="1:14" x14ac:dyDescent="0.25">
      <c r="A4" s="3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9" customFormat="1" x14ac:dyDescent="0.25">
      <c r="A5" s="8" t="s">
        <v>24</v>
      </c>
      <c r="B5" s="8" t="s">
        <v>25</v>
      </c>
      <c r="C5" s="10">
        <v>39417</v>
      </c>
      <c r="D5" s="12">
        <f>IF(C5&lt;&gt;"",YEAR(("7/10/"&amp;TEXT(2018,"00"))-(C5))-1900,"")</f>
        <v>10</v>
      </c>
      <c r="E5" s="11">
        <f>IF(D5&lt;&gt;"",IF(EVEN(D5)-D5=0,D5+1,D5+2),"")</f>
        <v>11</v>
      </c>
      <c r="F5" s="8">
        <v>100</v>
      </c>
      <c r="G5" s="8">
        <v>800</v>
      </c>
      <c r="H5" s="8"/>
      <c r="I5" s="8"/>
      <c r="J5" s="8"/>
      <c r="K5" s="8"/>
      <c r="L5" s="8"/>
      <c r="M5" s="8"/>
      <c r="N5" s="8"/>
    </row>
    <row r="6" spans="1:14" s="9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3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9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3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9" customFormat="1" x14ac:dyDescent="0.25">
      <c r="A10" s="8" t="s">
        <v>102</v>
      </c>
      <c r="B10" s="8" t="s">
        <v>59</v>
      </c>
      <c r="C10" s="13">
        <v>38810</v>
      </c>
      <c r="D10" s="12">
        <f>IF(C10&lt;&gt;"",YEAR(("7/10/"&amp;TEXT(2018,"00"))-(C10))-1900,"")</f>
        <v>12</v>
      </c>
      <c r="E10" s="15">
        <f>IF(D10&lt;&gt;"",IF(EVEN(D10)-D10=0,D10+1,D10+2),"")</f>
        <v>13</v>
      </c>
      <c r="F10" s="8"/>
      <c r="G10" s="8">
        <v>800</v>
      </c>
      <c r="H10" s="8"/>
      <c r="I10" s="8"/>
      <c r="J10" s="8"/>
      <c r="K10" s="8"/>
      <c r="L10" s="8"/>
      <c r="M10" s="8"/>
      <c r="N10" s="8">
        <f>F10+G10</f>
        <v>800</v>
      </c>
    </row>
    <row r="11" spans="1:14" s="9" customFormat="1" x14ac:dyDescent="0.25">
      <c r="A11" s="16" t="s">
        <v>31</v>
      </c>
      <c r="B11" s="8" t="s">
        <v>25</v>
      </c>
      <c r="C11" s="13">
        <v>39205</v>
      </c>
      <c r="D11" s="12">
        <f>IF(C11&lt;&gt;"",YEAR(("7/10/"&amp;TEXT(2018,"00"))-(C11))-1900,"")</f>
        <v>11</v>
      </c>
      <c r="E11" s="15">
        <f>IF(D11&lt;&gt;"",IF(EVEN(D11)-D11=0,D11+1,D11+2),"")</f>
        <v>13</v>
      </c>
      <c r="F11" s="8">
        <v>70</v>
      </c>
      <c r="G11" s="8">
        <v>560</v>
      </c>
      <c r="H11" s="8"/>
      <c r="I11" s="8"/>
      <c r="J11" s="8"/>
      <c r="K11" s="8"/>
      <c r="L11" s="8"/>
      <c r="M11" s="8"/>
      <c r="N11" s="8">
        <f>F11+G11</f>
        <v>630</v>
      </c>
    </row>
    <row r="12" spans="1:14" s="34" customFormat="1" x14ac:dyDescent="0.25">
      <c r="A12" s="8" t="s">
        <v>26</v>
      </c>
      <c r="B12" s="8" t="s">
        <v>30</v>
      </c>
      <c r="C12" s="13">
        <v>38825</v>
      </c>
      <c r="D12" s="12">
        <f>IF(C12&lt;&gt;"",YEAR(("7/10/"&amp;TEXT(2018,"00"))-(C12))-1900,"")</f>
        <v>12</v>
      </c>
      <c r="E12" s="14">
        <f>IF(D12&lt;&gt;"",IF(EVEN(D12)-D12=0,D12+1,D12+2),"")</f>
        <v>13</v>
      </c>
      <c r="F12" s="8">
        <v>100</v>
      </c>
      <c r="G12" s="8">
        <v>360</v>
      </c>
      <c r="H12" s="8"/>
      <c r="I12" s="8"/>
      <c r="J12" s="8"/>
      <c r="K12" s="8"/>
      <c r="L12" s="8"/>
      <c r="M12" s="8"/>
      <c r="N12" s="8">
        <f>F12+G12</f>
        <v>460</v>
      </c>
    </row>
    <row r="13" spans="1:14" s="9" customFormat="1" x14ac:dyDescent="0.25">
      <c r="A13" s="32" t="s">
        <v>100</v>
      </c>
      <c r="B13" s="32" t="s">
        <v>30</v>
      </c>
      <c r="C13" s="33">
        <v>38943</v>
      </c>
      <c r="D13" s="12">
        <f>IF(C13&lt;&gt;"",YEAR(("7/10/"&amp;TEXT(2018,"00"))-(C13))-1900,"")</f>
        <v>12</v>
      </c>
      <c r="E13" s="14">
        <f>IF(D13&lt;&gt;"",IF(EVEN(D13)-D13=0,D13+1,D13+2),"")</f>
        <v>13</v>
      </c>
      <c r="F13" s="32"/>
      <c r="G13" s="32">
        <v>360</v>
      </c>
      <c r="H13" s="32"/>
      <c r="I13" s="32"/>
      <c r="J13" s="32"/>
      <c r="K13" s="32"/>
      <c r="L13" s="32"/>
      <c r="M13" s="32"/>
      <c r="N13" s="32">
        <f>F13+G13</f>
        <v>360</v>
      </c>
    </row>
    <row r="14" spans="1:14" s="9" customFormat="1" x14ac:dyDescent="0.25">
      <c r="A14" s="8" t="s">
        <v>103</v>
      </c>
      <c r="B14" s="8" t="s">
        <v>30</v>
      </c>
      <c r="C14" s="13">
        <v>38964</v>
      </c>
      <c r="D14" s="12">
        <f>IF(C14&lt;&gt;"",YEAR(("7/10/"&amp;TEXT(2018,"00"))-(C14))-1900,"")</f>
        <v>12</v>
      </c>
      <c r="E14" s="15">
        <f>IF(D14&lt;&gt;"",IF(EVEN(D14)-D14=0,D14+1,D14+2),"")</f>
        <v>13</v>
      </c>
      <c r="F14" s="8"/>
      <c r="G14" s="8">
        <v>360</v>
      </c>
      <c r="H14" s="8"/>
      <c r="I14" s="8"/>
      <c r="J14" s="8"/>
      <c r="K14" s="8"/>
      <c r="L14" s="8"/>
      <c r="M14" s="8"/>
      <c r="N14" s="8">
        <f>F14+G14</f>
        <v>360</v>
      </c>
    </row>
    <row r="15" spans="1:14" s="9" customFormat="1" x14ac:dyDescent="0.25">
      <c r="A15" s="8" t="s">
        <v>104</v>
      </c>
      <c r="B15" s="8" t="s">
        <v>30</v>
      </c>
      <c r="C15" s="13">
        <v>39151</v>
      </c>
      <c r="D15" s="12">
        <f>IF(C15&lt;&gt;"",YEAR(("7/10/"&amp;TEXT(2018,"00"))-(C15))-1900,"")</f>
        <v>11</v>
      </c>
      <c r="E15" s="15">
        <f>IF(D15&lt;&gt;"",IF(EVEN(D15)-D15=0,D15+1,D15+2),"")</f>
        <v>13</v>
      </c>
      <c r="F15" s="8"/>
      <c r="G15" s="8">
        <v>230</v>
      </c>
      <c r="H15" s="8"/>
      <c r="I15" s="8"/>
      <c r="J15" s="8"/>
      <c r="K15" s="8"/>
      <c r="L15" s="8"/>
      <c r="M15" s="8"/>
      <c r="N15" s="8">
        <f>F15+G15</f>
        <v>230</v>
      </c>
    </row>
    <row r="16" spans="1:14" s="9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3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9" customFormat="1" x14ac:dyDescent="0.25">
      <c r="A18" s="8" t="s">
        <v>32</v>
      </c>
      <c r="B18" s="8" t="s">
        <v>30</v>
      </c>
      <c r="C18" s="17">
        <v>39178</v>
      </c>
      <c r="D18" s="12">
        <f>IF(C18&lt;&gt;"",YEAR(("7/10/"&amp;TEXT(2018,"00"))-(C18))-1900,"")</f>
        <v>11</v>
      </c>
      <c r="E18" s="14">
        <f>IF(D18&lt;&gt;"",IF(EVEN(D18)-D18=0,D18+1,D18+2),"")</f>
        <v>13</v>
      </c>
      <c r="F18" s="8">
        <v>100</v>
      </c>
      <c r="G18" s="8">
        <v>800</v>
      </c>
      <c r="H18" s="8"/>
      <c r="I18" s="8"/>
      <c r="J18" s="8"/>
      <c r="K18" s="8"/>
      <c r="L18" s="8"/>
      <c r="M18" s="8"/>
      <c r="N18" s="8">
        <f>F18+G18</f>
        <v>900</v>
      </c>
    </row>
    <row r="19" spans="1:14" s="9" customFormat="1" x14ac:dyDescent="0.25">
      <c r="A19" s="8" t="s">
        <v>85</v>
      </c>
      <c r="B19" s="8" t="s">
        <v>72</v>
      </c>
      <c r="C19" s="17">
        <v>38735</v>
      </c>
      <c r="D19" s="12">
        <f>IF(C19&lt;&gt;"",YEAR(("7/10/"&amp;TEXT(2018,"00"))-(C19))-1900,"")</f>
        <v>12</v>
      </c>
      <c r="E19" s="14">
        <f>IF(D19&lt;&gt;"",IF(EVEN(D19)-D19=0,D19+1,D19+2),"")</f>
        <v>13</v>
      </c>
      <c r="F19" s="8"/>
      <c r="G19" s="8">
        <v>560</v>
      </c>
      <c r="H19" s="8"/>
      <c r="I19" s="8"/>
      <c r="J19" s="8"/>
      <c r="K19" s="8"/>
      <c r="L19" s="8"/>
      <c r="M19" s="8"/>
      <c r="N19" s="8">
        <f>F19+G19</f>
        <v>560</v>
      </c>
    </row>
    <row r="20" spans="1:14" s="9" customFormat="1" x14ac:dyDescent="0.25">
      <c r="A20" s="8" t="s">
        <v>33</v>
      </c>
      <c r="B20" s="8" t="s">
        <v>30</v>
      </c>
      <c r="C20" s="17">
        <v>38661</v>
      </c>
      <c r="D20" s="12">
        <f>IF(C20&lt;&gt;"",YEAR(("7/10/"&amp;TEXT(2018,"00"))-(C20))-1900,"")</f>
        <v>12</v>
      </c>
      <c r="E20" s="14">
        <f>IF(D20&lt;&gt;"",IF(EVEN(D20)-D20=0,D20+1,D20+2),"")</f>
        <v>13</v>
      </c>
      <c r="F20" s="8">
        <v>70</v>
      </c>
      <c r="G20" s="8">
        <v>360</v>
      </c>
      <c r="H20" s="8"/>
      <c r="I20" s="8"/>
      <c r="J20" s="8"/>
      <c r="K20" s="8"/>
      <c r="L20" s="8"/>
      <c r="M20" s="8"/>
      <c r="N20" s="8">
        <f>F20+G20</f>
        <v>430</v>
      </c>
    </row>
    <row r="21" spans="1:14" s="9" customFormat="1" x14ac:dyDescent="0.25">
      <c r="A21" s="8" t="s">
        <v>87</v>
      </c>
      <c r="B21" s="8" t="s">
        <v>65</v>
      </c>
      <c r="C21" s="17">
        <v>38692</v>
      </c>
      <c r="D21" s="12">
        <f>IF(C21&lt;&gt;"",YEAR(("7/10/"&amp;TEXT(2018,"00"))-(C21))-1900,"")</f>
        <v>12</v>
      </c>
      <c r="E21" s="14">
        <f>IF(D21&lt;&gt;"",IF(EVEN(D21)-D21=0,D21+1,D21+2),"")</f>
        <v>13</v>
      </c>
      <c r="F21" s="8"/>
      <c r="G21" s="8">
        <v>360</v>
      </c>
      <c r="H21" s="8"/>
      <c r="I21" s="8"/>
      <c r="J21" s="8"/>
      <c r="K21" s="8"/>
      <c r="L21" s="8"/>
      <c r="M21" s="8"/>
      <c r="N21" s="8">
        <f>F21+G21</f>
        <v>360</v>
      </c>
    </row>
    <row r="22" spans="1:14" s="9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3" t="s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9" customFormat="1" x14ac:dyDescent="0.25">
      <c r="A24" s="8" t="s">
        <v>94</v>
      </c>
      <c r="B24" s="8" t="s">
        <v>65</v>
      </c>
      <c r="C24" s="13">
        <v>38561</v>
      </c>
      <c r="D24" s="12">
        <f>IF(C24&lt;&gt;"",YEAR(("7/10/"&amp;TEXT(2018,"00"))-(C24))-1900,"")</f>
        <v>13</v>
      </c>
      <c r="E24" s="15">
        <f>IF(D24&lt;&gt;"",IF(EVEN(D24)-D24=0,D24+1,D24+2),"")</f>
        <v>15</v>
      </c>
      <c r="F24" s="8"/>
      <c r="G24" s="8">
        <v>800</v>
      </c>
      <c r="H24" s="8"/>
      <c r="I24" s="8"/>
      <c r="J24" s="8"/>
      <c r="K24" s="8"/>
      <c r="L24" s="8"/>
      <c r="M24" s="8"/>
      <c r="N24" s="8">
        <f>F24+G24</f>
        <v>800</v>
      </c>
    </row>
    <row r="25" spans="1:14" s="9" customFormat="1" x14ac:dyDescent="0.25">
      <c r="A25" s="8" t="s">
        <v>95</v>
      </c>
      <c r="B25" s="8" t="s">
        <v>69</v>
      </c>
      <c r="C25" s="13">
        <v>38500</v>
      </c>
      <c r="D25" s="12">
        <f>IF(C25&lt;&gt;"",YEAR(("7/10/"&amp;TEXT(2018,"00"))-(C25))-1900,"")</f>
        <v>13</v>
      </c>
      <c r="E25" s="15">
        <f>IF(D25&lt;&gt;"",IF(EVEN(D25)-D25=0,D25+1,D25+2),"")</f>
        <v>15</v>
      </c>
      <c r="F25" s="8"/>
      <c r="G25" s="8">
        <v>560</v>
      </c>
      <c r="H25" s="8"/>
      <c r="I25" s="8"/>
      <c r="J25" s="8"/>
      <c r="K25" s="8"/>
      <c r="L25" s="8"/>
      <c r="M25" s="8"/>
      <c r="N25" s="8">
        <f>F25+G25</f>
        <v>560</v>
      </c>
    </row>
    <row r="26" spans="1:14" s="9" customFormat="1" x14ac:dyDescent="0.25">
      <c r="A26" s="8" t="s">
        <v>96</v>
      </c>
      <c r="B26" s="8" t="s">
        <v>56</v>
      </c>
      <c r="C26" s="13">
        <v>38356</v>
      </c>
      <c r="D26" s="12">
        <f>IF(C26&lt;&gt;"",YEAR(("7/10/"&amp;TEXT(2018,"00"))-(C26))-1900,"")</f>
        <v>13</v>
      </c>
      <c r="E26" s="15">
        <f>IF(D26&lt;&gt;"",IF(EVEN(D26)-D26=0,D26+1,D26+2),"")</f>
        <v>15</v>
      </c>
      <c r="F26" s="8"/>
      <c r="G26" s="8">
        <v>360</v>
      </c>
      <c r="H26" s="8"/>
      <c r="I26" s="8"/>
      <c r="J26" s="8"/>
      <c r="K26" s="8"/>
      <c r="L26" s="8"/>
      <c r="M26" s="8"/>
      <c r="N26" s="8">
        <f>F26+G26</f>
        <v>360</v>
      </c>
    </row>
    <row r="27" spans="1:14" s="9" customFormat="1" x14ac:dyDescent="0.25">
      <c r="A27" s="8" t="s">
        <v>97</v>
      </c>
      <c r="B27" s="8" t="s">
        <v>30</v>
      </c>
      <c r="C27" s="13">
        <v>37999</v>
      </c>
      <c r="D27" s="12">
        <f>IF(C27&lt;&gt;"",YEAR(("7/10/"&amp;TEXT(2018,"00"))-(C27))-1900,"")</f>
        <v>14</v>
      </c>
      <c r="E27" s="15">
        <f>IF(D27&lt;&gt;"",IF(EVEN(D27)-D27=0,D27+1,D27+2),"")</f>
        <v>15</v>
      </c>
      <c r="F27" s="8"/>
      <c r="G27" s="8">
        <v>360</v>
      </c>
      <c r="H27" s="8"/>
      <c r="I27" s="8"/>
      <c r="J27" s="8"/>
      <c r="K27" s="8"/>
      <c r="L27" s="8"/>
      <c r="M27" s="8"/>
      <c r="N27" s="8">
        <f>F27+G27</f>
        <v>360</v>
      </c>
    </row>
    <row r="28" spans="1:14" s="9" customFormat="1" x14ac:dyDescent="0.25">
      <c r="A28" s="8" t="s">
        <v>35</v>
      </c>
      <c r="B28" s="8" t="s">
        <v>30</v>
      </c>
      <c r="C28" s="13">
        <v>38105</v>
      </c>
      <c r="D28" s="12">
        <f>IF(C28&lt;&gt;"",YEAR(("7/10/"&amp;TEXT(2018,"00"))-(C28))-1900,"")</f>
        <v>14</v>
      </c>
      <c r="E28" s="15">
        <f>IF(D28&lt;&gt;"",IF(EVEN(D28)-D28=0,D28+1,D28+2),"")</f>
        <v>15</v>
      </c>
      <c r="F28" s="8">
        <v>100</v>
      </c>
      <c r="G28" s="8">
        <v>230</v>
      </c>
      <c r="H28" s="8"/>
      <c r="I28" s="8"/>
      <c r="J28" s="8"/>
      <c r="K28" s="8"/>
      <c r="L28" s="8"/>
      <c r="M28" s="8"/>
      <c r="N28" s="8">
        <f>F28+G28</f>
        <v>330</v>
      </c>
    </row>
    <row r="29" spans="1:14" s="9" customFormat="1" x14ac:dyDescent="0.25">
      <c r="A29" s="8" t="s">
        <v>98</v>
      </c>
      <c r="B29" s="8" t="s">
        <v>59</v>
      </c>
      <c r="C29" s="13">
        <v>38030</v>
      </c>
      <c r="D29" s="12">
        <f>IF(C29&lt;&gt;"",YEAR(("7/10/"&amp;TEXT(2018,"00"))-(C29))-1900,"")</f>
        <v>14</v>
      </c>
      <c r="E29" s="15">
        <f>IF(D29&lt;&gt;"",IF(EVEN(D29)-D29=0,D29+1,D29+2),"")</f>
        <v>15</v>
      </c>
      <c r="F29" s="8"/>
      <c r="G29" s="8">
        <v>230</v>
      </c>
      <c r="H29" s="8"/>
      <c r="I29" s="8"/>
      <c r="J29" s="8"/>
      <c r="K29" s="8"/>
      <c r="L29" s="8"/>
      <c r="M29" s="8"/>
      <c r="N29" s="8">
        <f>F29+G29</f>
        <v>230</v>
      </c>
    </row>
    <row r="30" spans="1:14" s="9" customFormat="1" x14ac:dyDescent="0.25">
      <c r="A30" s="8" t="s">
        <v>101</v>
      </c>
      <c r="B30" s="8" t="s">
        <v>30</v>
      </c>
      <c r="C30" s="29">
        <v>38582</v>
      </c>
      <c r="D30" s="12">
        <f>IF(C30&lt;&gt;"",YEAR(("7/10/"&amp;TEXT(2018,"00"))-(C30))-1900,"")</f>
        <v>13</v>
      </c>
      <c r="E30" s="15">
        <f>IF(D30&lt;&gt;"",IF(EVEN(D30)-D30=0,D30+1,D30+2),"")</f>
        <v>15</v>
      </c>
      <c r="F30" s="8"/>
      <c r="G30" s="8">
        <v>230</v>
      </c>
      <c r="H30" s="8"/>
      <c r="I30" s="8"/>
      <c r="J30" s="8"/>
      <c r="K30" s="8"/>
      <c r="L30" s="8"/>
      <c r="M30" s="8"/>
      <c r="N30" s="8">
        <f>F30+G30</f>
        <v>230</v>
      </c>
    </row>
    <row r="31" spans="1:14" s="9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3" t="s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8" x14ac:dyDescent="0.25">
      <c r="A33" s="8" t="s">
        <v>79</v>
      </c>
      <c r="B33" s="7" t="s">
        <v>69</v>
      </c>
      <c r="C33" s="13">
        <v>38385</v>
      </c>
      <c r="D33" s="12">
        <f>IF(C33&lt;&gt;"",YEAR(("7/10/"&amp;TEXT(2018,"00"))-(C33))-1900,"")</f>
        <v>13</v>
      </c>
      <c r="E33" s="14">
        <f>IF(D33&lt;&gt;"",IF(EVEN(D33)-D33=0,D33+1,D33+2),"")</f>
        <v>15</v>
      </c>
      <c r="F33" s="7"/>
      <c r="G33" s="7">
        <v>800</v>
      </c>
      <c r="H33" s="7"/>
      <c r="I33" s="7"/>
      <c r="J33" s="7"/>
      <c r="K33" s="7"/>
      <c r="L33" s="7"/>
      <c r="M33" s="7"/>
      <c r="N33" s="7">
        <f>F33+G33</f>
        <v>800</v>
      </c>
    </row>
    <row r="34" spans="1:18" x14ac:dyDescent="0.25">
      <c r="A34" s="8" t="s">
        <v>80</v>
      </c>
      <c r="B34" s="7" t="s">
        <v>56</v>
      </c>
      <c r="C34" s="13">
        <v>38225</v>
      </c>
      <c r="D34" s="12">
        <f>IF(C34&lt;&gt;"",YEAR(("7/10/"&amp;TEXT(2018,"00"))-(C34))-1900,"")</f>
        <v>14</v>
      </c>
      <c r="E34" s="14">
        <f>IF(D34&lt;&gt;"",IF(EVEN(D34)-D34=0,D34+1,D34+2),"")</f>
        <v>15</v>
      </c>
      <c r="F34" s="7"/>
      <c r="G34" s="7">
        <v>560</v>
      </c>
      <c r="H34" s="7"/>
      <c r="I34" s="7"/>
      <c r="J34" s="7"/>
      <c r="K34" s="7"/>
      <c r="L34" s="7"/>
      <c r="M34" s="7"/>
      <c r="N34" s="7">
        <f>F34+G34</f>
        <v>560</v>
      </c>
    </row>
    <row r="35" spans="1:18" x14ac:dyDescent="0.25">
      <c r="A35" s="8" t="s">
        <v>81</v>
      </c>
      <c r="B35" s="7" t="s">
        <v>59</v>
      </c>
      <c r="C35" s="13">
        <v>38335</v>
      </c>
      <c r="D35" s="12">
        <f>IF(C35&lt;&gt;"",YEAR(("7/10/"&amp;TEXT(2018,"00"))-(C35))-1900,"")</f>
        <v>13</v>
      </c>
      <c r="E35" s="14">
        <f>IF(D35&lt;&gt;"",IF(EVEN(D35)-D35=0,D35+1,D35+2),"")</f>
        <v>15</v>
      </c>
      <c r="F35" s="7"/>
      <c r="G35" s="7">
        <v>360</v>
      </c>
      <c r="H35" s="7"/>
      <c r="I35" s="7"/>
      <c r="J35" s="7"/>
      <c r="K35" s="7"/>
      <c r="L35" s="7"/>
      <c r="M35" s="7"/>
      <c r="N35" s="7">
        <f>F35+G35</f>
        <v>360</v>
      </c>
    </row>
    <row r="36" spans="1:18" x14ac:dyDescent="0.25">
      <c r="A36" s="8" t="s">
        <v>84</v>
      </c>
      <c r="B36" s="7" t="s">
        <v>30</v>
      </c>
      <c r="C36" s="13">
        <v>38118</v>
      </c>
      <c r="D36" s="12">
        <f>IF(C36&lt;&gt;"",YEAR(("7/10/"&amp;TEXT(2018,"00"))-(C36))-1900,"")</f>
        <v>14</v>
      </c>
      <c r="E36" s="14">
        <f>IF(D36&lt;&gt;"",IF(EVEN(D36)-D36=0,D36+1,D36+2),"")</f>
        <v>15</v>
      </c>
      <c r="F36" s="7"/>
      <c r="G36" s="7">
        <v>360</v>
      </c>
      <c r="H36" s="7"/>
      <c r="I36" s="7"/>
      <c r="J36" s="7"/>
      <c r="K36" s="7"/>
      <c r="L36" s="7"/>
      <c r="M36" s="7"/>
      <c r="N36" s="7">
        <f>F36+G36</f>
        <v>360</v>
      </c>
    </row>
    <row r="37" spans="1:18" x14ac:dyDescent="0.25">
      <c r="A37" s="8" t="s">
        <v>34</v>
      </c>
      <c r="B37" s="7" t="s">
        <v>30</v>
      </c>
      <c r="C37" s="13">
        <v>38415</v>
      </c>
      <c r="D37" s="12">
        <f>IF(C37&lt;&gt;"",YEAR(("7/10/"&amp;TEXT(2018,"00"))-(C37))-1900,"")</f>
        <v>13</v>
      </c>
      <c r="E37" s="14">
        <f>IF(D37&lt;&gt;"",IF(EVEN(D37)-D37=0,D37+1,D37+2),"")</f>
        <v>15</v>
      </c>
      <c r="F37" s="7">
        <v>100</v>
      </c>
      <c r="G37" s="7">
        <v>230</v>
      </c>
      <c r="H37" s="7"/>
      <c r="I37" s="7"/>
      <c r="J37" s="7"/>
      <c r="K37" s="7"/>
      <c r="L37" s="7"/>
      <c r="M37" s="7"/>
      <c r="N37" s="7">
        <f>F37+G37</f>
        <v>330</v>
      </c>
    </row>
    <row r="38" spans="1:18" x14ac:dyDescent="0.25">
      <c r="A38" s="8" t="s">
        <v>82</v>
      </c>
      <c r="B38" s="7" t="s">
        <v>83</v>
      </c>
      <c r="C38" s="13">
        <v>38301</v>
      </c>
      <c r="D38" s="12">
        <f>IF(C38&lt;&gt;"",YEAR(("7/10/"&amp;TEXT(2018,"00"))-(C38))-1900,"")</f>
        <v>13</v>
      </c>
      <c r="E38" s="14">
        <f>IF(D38&lt;&gt;"",IF(EVEN(D38)-D38=0,D38+1,D38+2),"")</f>
        <v>15</v>
      </c>
      <c r="F38" s="7"/>
      <c r="G38" s="7">
        <v>230</v>
      </c>
      <c r="H38" s="7"/>
      <c r="I38" s="7"/>
      <c r="J38" s="7"/>
      <c r="K38" s="7"/>
      <c r="L38" s="7"/>
      <c r="M38" s="7"/>
      <c r="N38" s="7">
        <f>F38+G38</f>
        <v>230</v>
      </c>
    </row>
    <row r="39" spans="1:18" x14ac:dyDescent="0.25">
      <c r="A39" s="8" t="s">
        <v>86</v>
      </c>
      <c r="B39" s="8" t="s">
        <v>83</v>
      </c>
      <c r="C39" s="17">
        <v>37987</v>
      </c>
      <c r="D39" s="12">
        <f>IF(C39&lt;&gt;"",YEAR(("7/10/"&amp;TEXT(2018,"00"))-(C39))-1900,"")</f>
        <v>14</v>
      </c>
      <c r="E39" s="14">
        <f>IF(D39&lt;&gt;"",IF(EVEN(D39)-D39=0,D39+1,D39+2),"")</f>
        <v>15</v>
      </c>
      <c r="F39" s="8"/>
      <c r="G39" s="8">
        <v>230</v>
      </c>
      <c r="H39" s="8"/>
      <c r="I39" s="8"/>
      <c r="J39" s="8"/>
      <c r="K39" s="8"/>
      <c r="L39" s="8"/>
      <c r="M39" s="8"/>
      <c r="N39" s="8">
        <f>F39+G39</f>
        <v>230</v>
      </c>
    </row>
    <row r="40" spans="1:18" x14ac:dyDescent="0.25">
      <c r="A40" s="8" t="s">
        <v>36</v>
      </c>
      <c r="B40" s="7" t="s">
        <v>30</v>
      </c>
      <c r="C40" s="13">
        <v>37921</v>
      </c>
      <c r="D40" s="12">
        <f>IF(C40&lt;&gt;"",YEAR(("7/10/"&amp;TEXT(2018,"00"))-(C40))-1900,"")</f>
        <v>14</v>
      </c>
      <c r="E40" s="15">
        <f>IF(D40&lt;&gt;"",IF(EVEN(D40)-D40=0,D40+1,D40+2),"")</f>
        <v>15</v>
      </c>
      <c r="F40" s="7">
        <v>70</v>
      </c>
      <c r="G40" s="7"/>
      <c r="H40" s="7"/>
      <c r="I40" s="7"/>
      <c r="J40" s="7"/>
      <c r="K40" s="7"/>
      <c r="L40" s="7"/>
      <c r="M40" s="7"/>
      <c r="N40" s="7">
        <f>F40+G40</f>
        <v>70</v>
      </c>
    </row>
    <row r="41" spans="1:18" s="9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8" x14ac:dyDescent="0.25">
      <c r="A42" s="3" t="s">
        <v>19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8" x14ac:dyDescent="0.25">
      <c r="A43" s="8" t="s">
        <v>89</v>
      </c>
      <c r="B43" s="7" t="s">
        <v>69</v>
      </c>
      <c r="C43" s="31">
        <v>37881</v>
      </c>
      <c r="D43" s="12">
        <f>IF(C43&lt;&gt;"",YEAR(("7/10/"&amp;TEXT(2018,"00"))-(C43))-1900,"")</f>
        <v>15</v>
      </c>
      <c r="E43" s="15">
        <f>IF(D43&lt;&gt;"",IF(EVEN(D43)-D43=0,D43+1,D43+2),"")</f>
        <v>17</v>
      </c>
      <c r="F43" s="7"/>
      <c r="G43" s="7">
        <v>800</v>
      </c>
      <c r="H43" s="7"/>
      <c r="I43" s="7"/>
      <c r="J43" s="7"/>
      <c r="K43" s="7"/>
      <c r="L43" s="7"/>
      <c r="M43" s="7"/>
      <c r="N43" s="7">
        <f>F43+G43</f>
        <v>800</v>
      </c>
    </row>
    <row r="44" spans="1:18" x14ac:dyDescent="0.25">
      <c r="A44" s="8" t="s">
        <v>92</v>
      </c>
      <c r="B44" s="7" t="s">
        <v>56</v>
      </c>
      <c r="C44" s="31">
        <v>37567</v>
      </c>
      <c r="D44" s="12">
        <f t="shared" ref="D44" si="0">IF(C44&lt;&gt;"",YEAR(("7/10/"&amp;TEXT(2018,"00"))-(C44))-1900,"")</f>
        <v>15</v>
      </c>
      <c r="E44" s="15">
        <f t="shared" ref="E44" si="1">IF(D44&lt;&gt;"",IF(EVEN(D44)-D44=0,D44+1,D44+2),"")</f>
        <v>17</v>
      </c>
      <c r="F44" s="7"/>
      <c r="G44" s="7">
        <v>560</v>
      </c>
      <c r="H44" s="7"/>
      <c r="I44" s="7"/>
      <c r="J44" s="7"/>
      <c r="K44" s="7"/>
      <c r="L44" s="7"/>
      <c r="M44" s="7"/>
      <c r="N44" s="7">
        <f>F44+G44</f>
        <v>560</v>
      </c>
    </row>
    <row r="45" spans="1:18" s="9" customFormat="1" x14ac:dyDescent="0.25">
      <c r="A45" s="8" t="s">
        <v>99</v>
      </c>
      <c r="B45" s="8" t="s">
        <v>30</v>
      </c>
      <c r="C45" s="13">
        <v>37764</v>
      </c>
      <c r="D45" s="12">
        <f>IF(C45&lt;&gt;"",YEAR(("7/10/"&amp;TEXT(2018,"00"))-(C45))-1900,"")</f>
        <v>15</v>
      </c>
      <c r="E45" s="15">
        <f>IF(D45&lt;&gt;"",IF(EVEN(D45)-D45=0,D45+1,D45+2),"")</f>
        <v>17</v>
      </c>
      <c r="F45" s="8"/>
      <c r="G45" s="8">
        <v>360</v>
      </c>
      <c r="H45" s="8"/>
      <c r="I45" s="8"/>
      <c r="J45" s="8"/>
      <c r="K45" s="8"/>
      <c r="L45" s="8"/>
      <c r="M45" s="8"/>
      <c r="N45" s="7">
        <f>F45+G45</f>
        <v>360</v>
      </c>
    </row>
    <row r="46" spans="1:18" x14ac:dyDescent="0.25">
      <c r="A46" s="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8" ht="15.75" thickBot="1" x14ac:dyDescent="0.3">
      <c r="A47" s="3" t="s">
        <v>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8" s="9" customFormat="1" ht="15.75" thickBot="1" x14ac:dyDescent="0.3">
      <c r="A48" s="8" t="s">
        <v>67</v>
      </c>
      <c r="B48" s="8" t="s">
        <v>69</v>
      </c>
      <c r="C48" s="17">
        <v>37323</v>
      </c>
      <c r="D48" s="12">
        <f t="shared" ref="D48:D58" si="2">IF(C48&lt;&gt;"",YEAR(("7/10/"&amp;TEXT(2018,"00"))-(C48))-1900,"")</f>
        <v>16</v>
      </c>
      <c r="E48" s="14">
        <f t="shared" ref="E48:E58" si="3">IF(D48&lt;&gt;"",IF(EVEN(D48)-D48=0,D48+1,D48+2),"")</f>
        <v>17</v>
      </c>
      <c r="F48" s="8"/>
      <c r="G48" s="8">
        <v>800</v>
      </c>
      <c r="H48" s="8"/>
      <c r="I48" s="8"/>
      <c r="J48" s="8"/>
      <c r="K48" s="8"/>
      <c r="L48" s="8"/>
      <c r="M48" s="8"/>
      <c r="N48" s="8">
        <f t="shared" ref="N48:N58" si="4">F48+G48</f>
        <v>800</v>
      </c>
      <c r="R48" s="26">
        <v>800</v>
      </c>
    </row>
    <row r="49" spans="1:18" s="9" customFormat="1" ht="15.75" thickBot="1" x14ac:dyDescent="0.3">
      <c r="A49" s="8" t="s">
        <v>68</v>
      </c>
      <c r="B49" s="8" t="s">
        <v>56</v>
      </c>
      <c r="C49" s="17">
        <v>37200</v>
      </c>
      <c r="D49" s="12">
        <f t="shared" si="2"/>
        <v>16</v>
      </c>
      <c r="E49" s="14">
        <f t="shared" si="3"/>
        <v>17</v>
      </c>
      <c r="F49" s="8"/>
      <c r="G49" s="8">
        <v>560</v>
      </c>
      <c r="H49" s="8"/>
      <c r="I49" s="8"/>
      <c r="J49" s="8"/>
      <c r="K49" s="8"/>
      <c r="L49" s="8"/>
      <c r="M49" s="8"/>
      <c r="N49" s="8">
        <f t="shared" si="4"/>
        <v>560</v>
      </c>
      <c r="R49" s="26">
        <v>560</v>
      </c>
    </row>
    <row r="50" spans="1:18" s="9" customFormat="1" ht="15.75" thickBot="1" x14ac:dyDescent="0.3">
      <c r="A50" s="8" t="s">
        <v>70</v>
      </c>
      <c r="B50" s="8" t="s">
        <v>55</v>
      </c>
      <c r="C50" s="17">
        <v>37577</v>
      </c>
      <c r="D50" s="12">
        <f t="shared" si="2"/>
        <v>15</v>
      </c>
      <c r="E50" s="14">
        <f t="shared" si="3"/>
        <v>17</v>
      </c>
      <c r="F50" s="8"/>
      <c r="G50" s="8">
        <v>360</v>
      </c>
      <c r="H50" s="8"/>
      <c r="I50" s="8"/>
      <c r="J50" s="8"/>
      <c r="K50" s="8"/>
      <c r="L50" s="8"/>
      <c r="M50" s="8"/>
      <c r="N50" s="8">
        <f t="shared" si="4"/>
        <v>360</v>
      </c>
      <c r="R50" s="26">
        <v>360</v>
      </c>
    </row>
    <row r="51" spans="1:18" s="9" customFormat="1" ht="15.75" thickBot="1" x14ac:dyDescent="0.3">
      <c r="A51" s="8" t="s">
        <v>71</v>
      </c>
      <c r="B51" s="8" t="s">
        <v>72</v>
      </c>
      <c r="C51" s="17">
        <v>37496</v>
      </c>
      <c r="D51" s="12">
        <f t="shared" si="2"/>
        <v>16</v>
      </c>
      <c r="E51" s="14">
        <f t="shared" si="3"/>
        <v>17</v>
      </c>
      <c r="F51" s="8"/>
      <c r="G51" s="8">
        <v>360</v>
      </c>
      <c r="H51" s="8"/>
      <c r="I51" s="8"/>
      <c r="J51" s="8"/>
      <c r="K51" s="8"/>
      <c r="L51" s="8"/>
      <c r="M51" s="8"/>
      <c r="N51" s="8">
        <f t="shared" si="4"/>
        <v>360</v>
      </c>
      <c r="R51" s="26">
        <v>230</v>
      </c>
    </row>
    <row r="52" spans="1:18" ht="15.75" thickBot="1" x14ac:dyDescent="0.3">
      <c r="A52" s="8" t="s">
        <v>37</v>
      </c>
      <c r="B52" s="8" t="s">
        <v>30</v>
      </c>
      <c r="C52" s="17">
        <v>37471</v>
      </c>
      <c r="D52" s="12">
        <f t="shared" si="2"/>
        <v>16</v>
      </c>
      <c r="E52" s="14">
        <f t="shared" si="3"/>
        <v>17</v>
      </c>
      <c r="F52" s="8">
        <v>100</v>
      </c>
      <c r="G52" s="8">
        <v>135</v>
      </c>
      <c r="H52" s="8"/>
      <c r="I52" s="8"/>
      <c r="J52" s="8"/>
      <c r="K52" s="8"/>
      <c r="L52" s="8"/>
      <c r="M52" s="8"/>
      <c r="N52" s="8">
        <f t="shared" si="4"/>
        <v>235</v>
      </c>
      <c r="R52" s="26">
        <v>135</v>
      </c>
    </row>
    <row r="53" spans="1:18" x14ac:dyDescent="0.25">
      <c r="A53" s="8" t="s">
        <v>73</v>
      </c>
      <c r="B53" s="8" t="s">
        <v>72</v>
      </c>
      <c r="C53" s="17">
        <v>37496</v>
      </c>
      <c r="D53" s="12">
        <f t="shared" si="2"/>
        <v>16</v>
      </c>
      <c r="E53" s="14">
        <f t="shared" si="3"/>
        <v>17</v>
      </c>
      <c r="F53" s="8"/>
      <c r="G53" s="8">
        <v>230</v>
      </c>
      <c r="H53" s="8"/>
      <c r="I53" s="8"/>
      <c r="J53" s="8"/>
      <c r="K53" s="8"/>
      <c r="L53" s="8"/>
      <c r="M53" s="8"/>
      <c r="N53" s="8">
        <f t="shared" si="4"/>
        <v>230</v>
      </c>
      <c r="R53" s="26">
        <v>58</v>
      </c>
    </row>
    <row r="54" spans="1:18" x14ac:dyDescent="0.25">
      <c r="A54" s="8" t="s">
        <v>74</v>
      </c>
      <c r="B54" s="8" t="s">
        <v>72</v>
      </c>
      <c r="C54" s="17">
        <v>37878</v>
      </c>
      <c r="D54" s="12">
        <f t="shared" si="2"/>
        <v>15</v>
      </c>
      <c r="E54" s="14">
        <f t="shared" si="3"/>
        <v>17</v>
      </c>
      <c r="F54" s="8"/>
      <c r="G54" s="8">
        <v>230</v>
      </c>
      <c r="H54" s="8"/>
      <c r="I54" s="8"/>
      <c r="J54" s="8"/>
      <c r="K54" s="8"/>
      <c r="L54" s="8"/>
      <c r="M54" s="8"/>
      <c r="N54" s="8">
        <f t="shared" si="4"/>
        <v>230</v>
      </c>
    </row>
    <row r="55" spans="1:18" x14ac:dyDescent="0.25">
      <c r="A55" s="8" t="s">
        <v>75</v>
      </c>
      <c r="B55" s="8" t="s">
        <v>25</v>
      </c>
      <c r="C55" s="17">
        <v>37678</v>
      </c>
      <c r="D55" s="12">
        <f t="shared" si="2"/>
        <v>15</v>
      </c>
      <c r="E55" s="14">
        <f t="shared" si="3"/>
        <v>17</v>
      </c>
      <c r="F55" s="8"/>
      <c r="G55" s="8">
        <v>230</v>
      </c>
      <c r="H55" s="8"/>
      <c r="I55" s="8"/>
      <c r="J55" s="8"/>
      <c r="K55" s="8"/>
      <c r="L55" s="8"/>
      <c r="M55" s="8"/>
      <c r="N55" s="8">
        <f t="shared" si="4"/>
        <v>230</v>
      </c>
    </row>
    <row r="56" spans="1:18" s="9" customFormat="1" x14ac:dyDescent="0.25">
      <c r="A56" s="8" t="s">
        <v>76</v>
      </c>
      <c r="B56" s="8" t="s">
        <v>30</v>
      </c>
      <c r="C56" s="17">
        <v>37817</v>
      </c>
      <c r="D56" s="12">
        <f t="shared" si="2"/>
        <v>15</v>
      </c>
      <c r="E56" s="14">
        <f t="shared" si="3"/>
        <v>17</v>
      </c>
      <c r="F56" s="8"/>
      <c r="G56" s="8">
        <v>230</v>
      </c>
      <c r="H56" s="8"/>
      <c r="I56" s="8"/>
      <c r="J56" s="8"/>
      <c r="K56" s="8"/>
      <c r="L56" s="8"/>
      <c r="M56" s="8"/>
      <c r="N56" s="8">
        <f t="shared" si="4"/>
        <v>230</v>
      </c>
    </row>
    <row r="57" spans="1:18" x14ac:dyDescent="0.25">
      <c r="A57" s="8" t="s">
        <v>77</v>
      </c>
      <c r="B57" s="8" t="s">
        <v>30</v>
      </c>
      <c r="C57" s="29">
        <v>37351</v>
      </c>
      <c r="D57" s="12">
        <f t="shared" si="2"/>
        <v>16</v>
      </c>
      <c r="E57" s="14">
        <f t="shared" si="3"/>
        <v>17</v>
      </c>
      <c r="F57" s="8"/>
      <c r="G57" s="8">
        <v>135</v>
      </c>
      <c r="H57" s="8"/>
      <c r="I57" s="8"/>
      <c r="J57" s="8"/>
      <c r="K57" s="8"/>
      <c r="L57" s="8"/>
      <c r="M57" s="8"/>
      <c r="N57" s="8">
        <f t="shared" si="4"/>
        <v>135</v>
      </c>
    </row>
    <row r="58" spans="1:18" x14ac:dyDescent="0.25">
      <c r="A58" s="8" t="s">
        <v>78</v>
      </c>
      <c r="B58" s="8" t="s">
        <v>30</v>
      </c>
      <c r="C58" s="29">
        <v>37720</v>
      </c>
      <c r="D58" s="12">
        <f t="shared" si="2"/>
        <v>15</v>
      </c>
      <c r="E58" s="14">
        <f t="shared" si="3"/>
        <v>17</v>
      </c>
      <c r="F58" s="8"/>
      <c r="G58" s="8">
        <v>135</v>
      </c>
      <c r="H58" s="8"/>
      <c r="I58" s="8"/>
      <c r="J58" s="8"/>
      <c r="K58" s="8"/>
      <c r="L58" s="8"/>
      <c r="M58" s="8"/>
      <c r="N58" s="8">
        <f t="shared" si="4"/>
        <v>135</v>
      </c>
    </row>
    <row r="59" spans="1:18" x14ac:dyDescent="0.25">
      <c r="A59" s="8"/>
      <c r="B59" s="8"/>
      <c r="C59" s="8"/>
      <c r="D59" s="12" t="str">
        <f t="shared" ref="D59:D64" si="5">IF(C59&lt;&gt;"",YEAR(("7/10/"&amp;TEXT(2018,"00"))-(C59))-1900,"")</f>
        <v/>
      </c>
      <c r="E59" s="14"/>
      <c r="F59" s="8"/>
      <c r="G59" s="8"/>
      <c r="H59" s="8"/>
      <c r="I59" s="8"/>
      <c r="J59" s="8"/>
      <c r="K59" s="8"/>
      <c r="L59" s="8"/>
      <c r="M59" s="8"/>
      <c r="N59" s="8"/>
    </row>
    <row r="60" spans="1:18" x14ac:dyDescent="0.25">
      <c r="A60" s="3" t="s">
        <v>17</v>
      </c>
      <c r="B60" s="7"/>
      <c r="C60" s="7"/>
      <c r="D60" s="12" t="str">
        <f t="shared" si="5"/>
        <v/>
      </c>
      <c r="E60" s="14"/>
      <c r="F60" s="7"/>
      <c r="G60" s="7"/>
      <c r="H60" s="7"/>
      <c r="I60" s="7"/>
      <c r="J60" s="7"/>
      <c r="K60" s="7"/>
      <c r="L60" s="7"/>
      <c r="M60" s="7"/>
      <c r="N60" s="7"/>
    </row>
    <row r="61" spans="1:18" x14ac:dyDescent="0.25">
      <c r="A61" s="8" t="s">
        <v>88</v>
      </c>
      <c r="B61" s="7" t="s">
        <v>56</v>
      </c>
      <c r="C61" s="31">
        <v>36584</v>
      </c>
      <c r="D61" s="12">
        <f t="shared" si="5"/>
        <v>18</v>
      </c>
      <c r="E61" s="14">
        <f t="shared" ref="E61:E64" si="6">IF(D61&lt;&gt;"",IF(EVEN(D61)-D61=0,D61+1,D61+2),"")</f>
        <v>19</v>
      </c>
      <c r="F61" s="7"/>
      <c r="G61" s="7">
        <v>800</v>
      </c>
      <c r="H61" s="7"/>
      <c r="I61" s="7"/>
      <c r="J61" s="7"/>
      <c r="K61" s="7"/>
      <c r="L61" s="7"/>
      <c r="M61" s="7"/>
      <c r="N61" s="7">
        <f>F61+G61</f>
        <v>800</v>
      </c>
    </row>
    <row r="62" spans="1:18" x14ac:dyDescent="0.25">
      <c r="A62" s="8" t="s">
        <v>90</v>
      </c>
      <c r="B62" s="7" t="s">
        <v>69</v>
      </c>
      <c r="C62" s="31">
        <v>37169</v>
      </c>
      <c r="D62" s="12">
        <f t="shared" si="5"/>
        <v>17</v>
      </c>
      <c r="E62" s="14">
        <f t="shared" si="6"/>
        <v>19</v>
      </c>
      <c r="F62" s="7"/>
      <c r="G62" s="7">
        <v>560</v>
      </c>
      <c r="H62" s="7"/>
      <c r="I62" s="7"/>
      <c r="J62" s="7"/>
      <c r="K62" s="7"/>
      <c r="L62" s="7"/>
      <c r="M62" s="7"/>
      <c r="N62" s="7">
        <f t="shared" ref="N62:N64" si="7">F62+G62</f>
        <v>560</v>
      </c>
    </row>
    <row r="63" spans="1:18" x14ac:dyDescent="0.25">
      <c r="A63" s="8" t="s">
        <v>91</v>
      </c>
      <c r="B63" s="7" t="s">
        <v>59</v>
      </c>
      <c r="C63" s="31">
        <v>36954</v>
      </c>
      <c r="D63" s="12">
        <f t="shared" si="5"/>
        <v>17</v>
      </c>
      <c r="E63" s="14">
        <f t="shared" si="6"/>
        <v>19</v>
      </c>
      <c r="F63" s="7"/>
      <c r="G63" s="7">
        <v>360</v>
      </c>
      <c r="H63" s="7"/>
      <c r="I63" s="7"/>
      <c r="J63" s="7"/>
      <c r="K63" s="7"/>
      <c r="L63" s="7"/>
      <c r="M63" s="7"/>
      <c r="N63" s="7">
        <f t="shared" si="7"/>
        <v>360</v>
      </c>
    </row>
    <row r="64" spans="1:18" x14ac:dyDescent="0.25">
      <c r="A64" s="8" t="s">
        <v>93</v>
      </c>
      <c r="B64" s="7" t="s">
        <v>72</v>
      </c>
      <c r="C64" s="31">
        <v>37123</v>
      </c>
      <c r="D64" s="12">
        <f t="shared" si="5"/>
        <v>17</v>
      </c>
      <c r="E64" s="14">
        <f t="shared" si="6"/>
        <v>19</v>
      </c>
      <c r="F64" s="7"/>
      <c r="G64" s="7">
        <v>360</v>
      </c>
      <c r="H64" s="7"/>
      <c r="I64" s="7"/>
      <c r="J64" s="7"/>
      <c r="K64" s="7"/>
      <c r="L64" s="7"/>
      <c r="M64" s="7"/>
      <c r="N64" s="7">
        <f t="shared" si="7"/>
        <v>360</v>
      </c>
    </row>
    <row r="65" spans="1:14" x14ac:dyDescent="0.2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5">
      <c r="A66" s="3" t="s">
        <v>16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9" customFormat="1" x14ac:dyDescent="0.25">
      <c r="A67" s="8" t="s">
        <v>54</v>
      </c>
      <c r="B67" s="7" t="s">
        <v>55</v>
      </c>
      <c r="C67" s="17">
        <v>36443</v>
      </c>
      <c r="D67" s="12">
        <f t="shared" ref="D67:D75" si="8">IF(C67&lt;&gt;"",YEAR(("7/10/"&amp;TEXT(2018,"00"))-(C67))-1900,"")</f>
        <v>18</v>
      </c>
      <c r="E67" s="14">
        <f t="shared" ref="E67:E75" si="9">IF(D67&lt;&gt;"",IF(EVEN(D67)-D67=0,D67+1,D67+2),"")</f>
        <v>19</v>
      </c>
      <c r="F67" s="7"/>
      <c r="G67" s="7">
        <v>800</v>
      </c>
      <c r="H67" s="7"/>
      <c r="I67" s="7"/>
      <c r="J67" s="7"/>
      <c r="K67" s="7"/>
      <c r="L67" s="7"/>
      <c r="M67" s="7"/>
      <c r="N67" s="8">
        <f t="shared" ref="N67:N75" si="10">F67+G67</f>
        <v>800</v>
      </c>
    </row>
    <row r="68" spans="1:14" s="9" customFormat="1" x14ac:dyDescent="0.25">
      <c r="A68" s="8" t="s">
        <v>57</v>
      </c>
      <c r="B68" s="7" t="s">
        <v>56</v>
      </c>
      <c r="C68" s="17">
        <v>36867</v>
      </c>
      <c r="D68" s="12">
        <f t="shared" si="8"/>
        <v>17</v>
      </c>
      <c r="E68" s="14">
        <f t="shared" si="9"/>
        <v>19</v>
      </c>
      <c r="F68" s="7"/>
      <c r="G68" s="7">
        <v>560</v>
      </c>
      <c r="H68" s="7"/>
      <c r="I68" s="7"/>
      <c r="J68" s="7"/>
      <c r="K68" s="7"/>
      <c r="L68" s="7"/>
      <c r="M68" s="7"/>
      <c r="N68" s="8">
        <f t="shared" si="10"/>
        <v>560</v>
      </c>
    </row>
    <row r="69" spans="1:14" s="20" customFormat="1" x14ac:dyDescent="0.25">
      <c r="A69" s="8" t="s">
        <v>58</v>
      </c>
      <c r="B69" s="7" t="s">
        <v>59</v>
      </c>
      <c r="C69" s="17">
        <v>36941</v>
      </c>
      <c r="D69" s="12">
        <f t="shared" si="8"/>
        <v>17</v>
      </c>
      <c r="E69" s="14">
        <f t="shared" si="9"/>
        <v>19</v>
      </c>
      <c r="F69" s="7"/>
      <c r="G69" s="7">
        <v>360</v>
      </c>
      <c r="H69" s="7"/>
      <c r="I69" s="7"/>
      <c r="J69" s="7"/>
      <c r="K69" s="7"/>
      <c r="L69" s="7"/>
      <c r="M69" s="7"/>
      <c r="N69" s="8">
        <f t="shared" si="10"/>
        <v>360</v>
      </c>
    </row>
    <row r="70" spans="1:14" s="20" customFormat="1" x14ac:dyDescent="0.25">
      <c r="A70" s="8" t="s">
        <v>61</v>
      </c>
      <c r="B70" s="7" t="s">
        <v>62</v>
      </c>
      <c r="C70" s="17">
        <v>36925</v>
      </c>
      <c r="D70" s="12">
        <f t="shared" si="8"/>
        <v>17</v>
      </c>
      <c r="E70" s="14">
        <f t="shared" si="9"/>
        <v>19</v>
      </c>
      <c r="F70" s="7"/>
      <c r="G70" s="7">
        <v>360</v>
      </c>
      <c r="H70" s="7"/>
      <c r="I70" s="7"/>
      <c r="J70" s="7"/>
      <c r="K70" s="7"/>
      <c r="L70" s="7"/>
      <c r="M70" s="7"/>
      <c r="N70" s="8">
        <f t="shared" si="10"/>
        <v>360</v>
      </c>
    </row>
    <row r="71" spans="1:14" s="20" customFormat="1" x14ac:dyDescent="0.25">
      <c r="A71" s="8" t="s">
        <v>39</v>
      </c>
      <c r="B71" s="7" t="s">
        <v>30</v>
      </c>
      <c r="C71" s="17">
        <v>36917</v>
      </c>
      <c r="D71" s="12">
        <f t="shared" si="8"/>
        <v>17</v>
      </c>
      <c r="E71" s="14">
        <f t="shared" si="9"/>
        <v>19</v>
      </c>
      <c r="F71" s="7">
        <v>70</v>
      </c>
      <c r="G71" s="7">
        <v>230</v>
      </c>
      <c r="H71" s="7"/>
      <c r="I71" s="7"/>
      <c r="J71" s="7"/>
      <c r="K71" s="7"/>
      <c r="L71" s="7"/>
      <c r="M71" s="7"/>
      <c r="N71" s="8">
        <f t="shared" si="10"/>
        <v>300</v>
      </c>
    </row>
    <row r="72" spans="1:14" s="20" customFormat="1" x14ac:dyDescent="0.25">
      <c r="A72" s="8" t="s">
        <v>38</v>
      </c>
      <c r="B72" s="8" t="s">
        <v>30</v>
      </c>
      <c r="C72" s="13">
        <v>36867</v>
      </c>
      <c r="D72" s="12">
        <f t="shared" si="8"/>
        <v>17</v>
      </c>
      <c r="E72" s="15">
        <f t="shared" si="9"/>
        <v>19</v>
      </c>
      <c r="F72" s="8">
        <v>100</v>
      </c>
      <c r="G72" s="8">
        <v>135</v>
      </c>
      <c r="H72" s="8"/>
      <c r="I72" s="8"/>
      <c r="J72" s="8"/>
      <c r="K72" s="8"/>
      <c r="L72" s="8"/>
      <c r="M72" s="8"/>
      <c r="N72" s="8">
        <f t="shared" si="10"/>
        <v>235</v>
      </c>
    </row>
    <row r="73" spans="1:14" s="20" customFormat="1" x14ac:dyDescent="0.25">
      <c r="A73" s="8" t="s">
        <v>64</v>
      </c>
      <c r="B73" s="8" t="s">
        <v>65</v>
      </c>
      <c r="C73" s="29">
        <v>37036</v>
      </c>
      <c r="D73" s="30">
        <f t="shared" si="8"/>
        <v>17</v>
      </c>
      <c r="E73" s="30">
        <f t="shared" si="9"/>
        <v>19</v>
      </c>
      <c r="F73" s="8"/>
      <c r="G73" s="8">
        <v>230</v>
      </c>
      <c r="H73" s="8"/>
      <c r="I73" s="8"/>
      <c r="J73" s="8"/>
      <c r="K73" s="8"/>
      <c r="L73" s="8"/>
      <c r="M73" s="8"/>
      <c r="N73" s="8">
        <f t="shared" si="10"/>
        <v>230</v>
      </c>
    </row>
    <row r="74" spans="1:14" s="20" customFormat="1" x14ac:dyDescent="0.25">
      <c r="A74" s="8" t="s">
        <v>66</v>
      </c>
      <c r="B74" s="7" t="s">
        <v>55</v>
      </c>
      <c r="C74" s="17">
        <v>36637</v>
      </c>
      <c r="D74" s="12">
        <f t="shared" si="8"/>
        <v>18</v>
      </c>
      <c r="E74" s="14">
        <f t="shared" si="9"/>
        <v>19</v>
      </c>
      <c r="F74" s="7"/>
      <c r="G74" s="7">
        <v>230</v>
      </c>
      <c r="H74" s="7"/>
      <c r="I74" s="7"/>
      <c r="J74" s="7"/>
      <c r="K74" s="7"/>
      <c r="L74" s="7"/>
      <c r="M74" s="7"/>
      <c r="N74" s="8">
        <f t="shared" si="10"/>
        <v>230</v>
      </c>
    </row>
    <row r="75" spans="1:14" s="20" customFormat="1" x14ac:dyDescent="0.25">
      <c r="A75" s="8" t="s">
        <v>63</v>
      </c>
      <c r="B75" s="7" t="s">
        <v>55</v>
      </c>
      <c r="C75" s="17">
        <v>36637</v>
      </c>
      <c r="D75" s="12">
        <f t="shared" si="8"/>
        <v>18</v>
      </c>
      <c r="E75" s="14">
        <f t="shared" si="9"/>
        <v>19</v>
      </c>
      <c r="F75" s="7"/>
      <c r="G75" s="7">
        <v>230</v>
      </c>
      <c r="H75" s="7"/>
      <c r="I75" s="7"/>
      <c r="J75" s="7"/>
      <c r="K75" s="7"/>
      <c r="L75" s="7"/>
      <c r="M75" s="7"/>
      <c r="N75" s="8">
        <f t="shared" si="10"/>
        <v>230</v>
      </c>
    </row>
    <row r="76" spans="1:14" s="20" customFormat="1" ht="15.75" thickBot="1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s="20" customFormat="1" x14ac:dyDescent="0.25">
      <c r="A77" s="21" t="s">
        <v>14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s="20" customFormat="1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s="20" customFormat="1" x14ac:dyDescent="0.2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s="20" customFormat="1" x14ac:dyDescent="0.25">
      <c r="A80" s="18" t="s">
        <v>15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s="20" customFormat="1" x14ac:dyDescent="0.25">
      <c r="A81" s="28" t="s">
        <v>60</v>
      </c>
      <c r="B81" s="19"/>
      <c r="C81" s="19"/>
      <c r="D81" s="19"/>
      <c r="E81" s="19"/>
      <c r="F81" s="19"/>
      <c r="G81" s="19">
        <v>800</v>
      </c>
      <c r="H81" s="19"/>
      <c r="I81" s="19"/>
      <c r="J81" s="19"/>
      <c r="K81" s="19"/>
      <c r="L81" s="19"/>
      <c r="M81" s="19"/>
      <c r="N81" s="19">
        <f>G81</f>
        <v>800</v>
      </c>
    </row>
    <row r="82" spans="1:14" s="20" customFormat="1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5">
      <c r="A83" s="18" t="s">
        <v>12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18" t="s">
        <v>13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</sheetData>
  <sortState ref="A10:N15">
    <sortCondition descending="1" ref="N10:N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6"/>
    </sheetView>
  </sheetViews>
  <sheetFormatPr defaultRowHeight="15" x14ac:dyDescent="0.25"/>
  <cols>
    <col min="1" max="1" width="12.85546875" customWidth="1"/>
    <col min="2" max="2" width="12" customWidth="1"/>
    <col min="3" max="3" width="13.7109375" customWidth="1"/>
    <col min="4" max="4" width="14" customWidth="1"/>
  </cols>
  <sheetData>
    <row r="1" spans="1:4" ht="42.75" x14ac:dyDescent="0.25">
      <c r="A1" s="27" t="s">
        <v>40</v>
      </c>
      <c r="B1" s="27" t="s">
        <v>42</v>
      </c>
      <c r="C1" s="27" t="s">
        <v>44</v>
      </c>
      <c r="D1" s="27" t="s">
        <v>46</v>
      </c>
    </row>
    <row r="2" spans="1:4" ht="30.75" thickBot="1" x14ac:dyDescent="0.3">
      <c r="A2" s="24" t="s">
        <v>41</v>
      </c>
      <c r="B2" s="25" t="s">
        <v>43</v>
      </c>
      <c r="C2" s="25" t="s">
        <v>45</v>
      </c>
      <c r="D2" s="25" t="s">
        <v>47</v>
      </c>
    </row>
    <row r="3" spans="1:4" ht="15.75" thickBot="1" x14ac:dyDescent="0.3">
      <c r="A3" s="26" t="s">
        <v>48</v>
      </c>
      <c r="B3" s="26">
        <v>1200</v>
      </c>
      <c r="C3" s="26">
        <v>800</v>
      </c>
      <c r="D3" s="26">
        <v>100</v>
      </c>
    </row>
    <row r="4" spans="1:4" ht="29.25" thickBot="1" x14ac:dyDescent="0.3">
      <c r="A4" s="26" t="s">
        <v>49</v>
      </c>
      <c r="B4" s="26">
        <v>840</v>
      </c>
      <c r="C4" s="26">
        <v>560</v>
      </c>
      <c r="D4" s="26">
        <v>70</v>
      </c>
    </row>
    <row r="5" spans="1:4" ht="15.75" thickBot="1" x14ac:dyDescent="0.3">
      <c r="A5" s="26" t="s">
        <v>50</v>
      </c>
      <c r="B5" s="26">
        <v>540</v>
      </c>
      <c r="C5" s="26">
        <v>360</v>
      </c>
      <c r="D5" s="26">
        <v>50</v>
      </c>
    </row>
    <row r="6" spans="1:4" ht="15.75" thickBot="1" x14ac:dyDescent="0.3">
      <c r="A6" s="26" t="s">
        <v>51</v>
      </c>
      <c r="B6" s="26">
        <v>345</v>
      </c>
      <c r="C6" s="26">
        <v>230</v>
      </c>
      <c r="D6" s="26">
        <v>40</v>
      </c>
    </row>
    <row r="7" spans="1:4" ht="15.75" thickBot="1" x14ac:dyDescent="0.3">
      <c r="A7" s="26" t="s">
        <v>52</v>
      </c>
      <c r="B7" s="26">
        <v>202.5</v>
      </c>
      <c r="C7" s="26">
        <v>135</v>
      </c>
      <c r="D7" s="26">
        <v>32.5</v>
      </c>
    </row>
    <row r="8" spans="1:4" ht="28.5" x14ac:dyDescent="0.25">
      <c r="A8" s="26" t="s">
        <v>53</v>
      </c>
      <c r="B8" s="26">
        <v>87</v>
      </c>
      <c r="C8" s="26">
        <v>58</v>
      </c>
      <c r="D8" s="26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Fiona Young</cp:lastModifiedBy>
  <cp:lastPrinted>2017-12-06T04:50:37Z</cp:lastPrinted>
  <dcterms:created xsi:type="dcterms:W3CDTF">2017-11-13T22:13:24Z</dcterms:created>
  <dcterms:modified xsi:type="dcterms:W3CDTF">2017-12-06T04:51:33Z</dcterms:modified>
</cp:coreProperties>
</file>