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mil\Desktop\Money Coaching Forms\Preparing For Adoption Course\"/>
    </mc:Choice>
  </mc:AlternateContent>
  <xr:revisionPtr revIDLastSave="0" documentId="8_{CE271F89-E3E8-4220-85F5-6D7497EF0649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Funding Tracker" sheetId="1" r:id="rId1"/>
    <sheet name="List of Grants" sheetId="2" r:id="rId2"/>
    <sheet name="Grant Track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3" l="1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35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2" i="2"/>
  <c r="G34" i="1"/>
  <c r="G9" i="1" s="1"/>
  <c r="G10" i="1" s="1"/>
  <c r="F34" i="1"/>
</calcChain>
</file>

<file path=xl/sharedStrings.xml><?xml version="1.0" encoding="utf-8"?>
<sst xmlns="http://schemas.openxmlformats.org/spreadsheetml/2006/main" count="198" uniqueCount="187">
  <si>
    <t>#</t>
  </si>
  <si>
    <t>Adoption Grant Organization</t>
  </si>
  <si>
    <t>Address</t>
  </si>
  <si>
    <t>ABBA Fund Christian Family Adoption Grant</t>
  </si>
  <si>
    <t>Funding Tracker Worksheet</t>
  </si>
  <si>
    <t>Grant Tracker Worksheet</t>
  </si>
  <si>
    <t>Funding Goal</t>
  </si>
  <si>
    <t>PO Box 868049               Plano, TX 75086</t>
  </si>
  <si>
    <t>A Child Waits Foundation</t>
  </si>
  <si>
    <t xml:space="preserve">This is your funding plan and should include your goals and your actual funds received for each activity. </t>
  </si>
  <si>
    <t xml:space="preserve">You will use this worksheet to manage your grants. </t>
  </si>
  <si>
    <t>1136 Barker Rd, #12 Pittsfield, MA 01201</t>
  </si>
  <si>
    <t>Total Funded</t>
  </si>
  <si>
    <t>Adoption Grant</t>
  </si>
  <si>
    <t>Name of Grant</t>
  </si>
  <si>
    <t>Remaining To Be Funded</t>
  </si>
  <si>
    <t>Type of Grant</t>
  </si>
  <si>
    <t>P.O. Box 547               Hancock, ME 04640</t>
  </si>
  <si>
    <t>When Can I Apply?</t>
  </si>
  <si>
    <t>Date Submitted</t>
  </si>
  <si>
    <t>Deadline</t>
  </si>
  <si>
    <t>Status</t>
  </si>
  <si>
    <t>Award Amount</t>
  </si>
  <si>
    <t>Notes</t>
  </si>
  <si>
    <t>Amount Raised</t>
  </si>
  <si>
    <t>Adoption Hope Foundation</t>
  </si>
  <si>
    <t>PO Box 367                      Green Farms, CT 06838</t>
  </si>
  <si>
    <t>African American Adoptions Online</t>
  </si>
  <si>
    <t>Description</t>
  </si>
  <si>
    <t>Location of Funds</t>
  </si>
  <si>
    <t>Date Received</t>
  </si>
  <si>
    <t>Goal</t>
  </si>
  <si>
    <t>Actual</t>
  </si>
  <si>
    <r>
      <rPr>
        <b/>
        <sz val="11"/>
        <color rgb="FF000000"/>
        <rFont val="Calibri"/>
      </rPr>
      <t>SAMPLE:</t>
    </r>
    <r>
      <rPr>
        <sz val="11"/>
        <color rgb="FF000000"/>
        <rFont val="Calibri"/>
      </rPr>
      <t xml:space="preserve"> Personal Savings</t>
    </r>
  </si>
  <si>
    <t>4952 US 19 North New Port Richey, FL 34652</t>
  </si>
  <si>
    <t>Agape Adoption's ZOE! Fund</t>
  </si>
  <si>
    <r>
      <rPr>
        <b/>
        <sz val="11"/>
        <color rgb="FF000000"/>
        <rFont val="Calibri"/>
      </rPr>
      <t>SAMPLE:</t>
    </r>
    <r>
      <rPr>
        <sz val="11"/>
        <color rgb="FF000000"/>
        <rFont val="Calibri"/>
      </rPr>
      <t xml:space="preserve"> Crowdfunding and Other Donations</t>
    </r>
  </si>
  <si>
    <t>1410 Main Street Sumner, WA 98390</t>
  </si>
  <si>
    <t>AGCI Brittany's Hope Grant</t>
  </si>
  <si>
    <r>
      <rPr>
        <b/>
        <sz val="11"/>
        <color rgb="FF000000"/>
        <rFont val="Calibri"/>
      </rPr>
      <t>SAMPLE:</t>
    </r>
    <r>
      <rPr>
        <sz val="11"/>
        <color rgb="FF000000"/>
        <rFont val="Calibri"/>
      </rPr>
      <t xml:space="preserve"> Grants</t>
    </r>
  </si>
  <si>
    <r>
      <rPr>
        <b/>
        <sz val="11"/>
        <color rgb="FF000000"/>
        <rFont val="Calibri"/>
      </rPr>
      <t>SAMPLE:</t>
    </r>
    <r>
      <rPr>
        <sz val="11"/>
        <color rgb="FF000000"/>
        <rFont val="Calibri"/>
      </rPr>
      <t xml:space="preserve"> Financial Assistance From Employer</t>
    </r>
  </si>
  <si>
    <t>404 E. 15th, Suite 14 Vancouver, WA 98663</t>
  </si>
  <si>
    <r>
      <rPr>
        <b/>
        <sz val="11"/>
        <color rgb="FF000000"/>
        <rFont val="Calibri"/>
      </rPr>
      <t>SAMPLE:</t>
    </r>
    <r>
      <rPr>
        <sz val="11"/>
        <color rgb="FF000000"/>
        <rFont val="Calibri"/>
      </rPr>
      <t xml:space="preserve"> T-shirt Sales</t>
    </r>
  </si>
  <si>
    <t>AGCI Moriah Fund</t>
  </si>
  <si>
    <r>
      <rPr>
        <b/>
        <sz val="11"/>
        <color rgb="FF000000"/>
        <rFont val="Calibri"/>
      </rPr>
      <t>SAMPLE:</t>
    </r>
    <r>
      <rPr>
        <sz val="11"/>
        <color rgb="FF000000"/>
        <rFont val="Calibri"/>
      </rPr>
      <t xml:space="preserve"> Garage Sale</t>
    </r>
  </si>
  <si>
    <r>
      <rPr>
        <b/>
        <sz val="11"/>
        <color rgb="FF000000"/>
        <rFont val="Calibri"/>
      </rPr>
      <t>SAMPLE:</t>
    </r>
    <r>
      <rPr>
        <sz val="11"/>
        <color rgb="FF000000"/>
        <rFont val="Calibri"/>
      </rPr>
      <t xml:space="preserve"> Poker Tournament</t>
    </r>
  </si>
  <si>
    <r>
      <rPr>
        <b/>
        <sz val="11"/>
        <color rgb="FF000000"/>
        <rFont val="Calibri"/>
      </rPr>
      <t>SAMPLE:</t>
    </r>
    <r>
      <rPr>
        <sz val="11"/>
        <color rgb="FF000000"/>
        <rFont val="Calibri"/>
      </rPr>
      <t xml:space="preserve"> Silent Auction</t>
    </r>
  </si>
  <si>
    <t>AGCI Special Treasures Fund</t>
  </si>
  <si>
    <r>
      <rPr>
        <b/>
        <sz val="11"/>
        <color rgb="FF000000"/>
        <rFont val="Calibri"/>
      </rPr>
      <t>SAMPLE:</t>
    </r>
    <r>
      <rPr>
        <sz val="11"/>
        <color rgb="FF000000"/>
        <rFont val="Calibri"/>
      </rPr>
      <t xml:space="preserve"> Chili Cook Out</t>
    </r>
  </si>
  <si>
    <t xml:space="preserve">TOTAL </t>
  </si>
  <si>
    <t>America's Christian Credit Union</t>
  </si>
  <si>
    <t>2100 E Route 66 Glendora, CA 91740</t>
  </si>
  <si>
    <t>Be The One</t>
  </si>
  <si>
    <t>9667 Searcy Rdg    Patriot, IN 47038</t>
  </si>
  <si>
    <t>Bethany's Caring Connection Fund</t>
  </si>
  <si>
    <t>901 Eastern Ave NE Grand Rapids, MI 49503</t>
  </si>
  <si>
    <t>Brittany's Hope</t>
  </si>
  <si>
    <t>1160 North Market St Elizabethtown, PA 17022</t>
  </si>
  <si>
    <t>Buescher Foundation</t>
  </si>
  <si>
    <t>PO Box 1163       Fulshear, TX 77441</t>
  </si>
  <si>
    <t>Cade Foundation Family Building Grant</t>
  </si>
  <si>
    <t>PO Box 372               Owing Mills, MD 21117</t>
  </si>
  <si>
    <t>Chance to Hope</t>
  </si>
  <si>
    <t>818 N. Boeke Rd Evansville, IN 47711</t>
  </si>
  <si>
    <t>Children's Home Society and Family Services</t>
  </si>
  <si>
    <t>1605 Eustis Street            St Paul, MN 55108</t>
  </si>
  <si>
    <t>Children's Lantern</t>
  </si>
  <si>
    <t>320 Jackson Ave Defiance, OH 43512</t>
  </si>
  <si>
    <t>Chosen &amp; Dearly Loved</t>
  </si>
  <si>
    <t>1400 Wewatta Street, Suite 900                      Denver, CO 80202</t>
  </si>
  <si>
    <t>Chosen For Life Ministries</t>
  </si>
  <si>
    <t>1021 Wind Ridge Circle Watkinville, GA 30677</t>
  </si>
  <si>
    <t>cMomA</t>
  </si>
  <si>
    <t>578 Washington Blvd, #712                         Marina del Rey, CA 90292</t>
  </si>
  <si>
    <t>Connected Hearts Ministry (Family Sponsorship Program)</t>
  </si>
  <si>
    <t>53 Woodlawn Lane North Augusta, SC 29841</t>
  </si>
  <si>
    <t>Dillon International's Building Families Fund</t>
  </si>
  <si>
    <t>3227 E. 31 St, Suite 200 Tulsa, OK 74105</t>
  </si>
  <si>
    <t>Elijah's Truth</t>
  </si>
  <si>
    <t>3701 29th Ave S Moorhead, MN 56560</t>
  </si>
  <si>
    <t>Ephesians 3:20 Foundation</t>
  </si>
  <si>
    <t>6635 Willow Park Drive, Naples, FL 34109</t>
  </si>
  <si>
    <t>Families Outreach</t>
  </si>
  <si>
    <t>1815 Pleasant Grove Rd Jonesboro, AR 72401</t>
  </si>
  <si>
    <t>Forever Families Foundation</t>
  </si>
  <si>
    <t>Gift of Adoption Fund</t>
  </si>
  <si>
    <t>PO Box 567 2001 Waukegan Rd, 5th Floor Techny, IL 60082</t>
  </si>
  <si>
    <t>This grant welcomes singles</t>
  </si>
  <si>
    <t>Global Orphan Foundation</t>
  </si>
  <si>
    <t>617 E. North Street, Indianapolis, IN 46204</t>
  </si>
  <si>
    <t>God’s Grace Adoption Ministry</t>
  </si>
  <si>
    <t>PO Box 4              Modesto, CA 95353</t>
  </si>
  <si>
    <t>Golden Dawn</t>
  </si>
  <si>
    <t>4304 El Camino St Taylorsville, UT 84129</t>
  </si>
  <si>
    <t>Hand In Hand</t>
  </si>
  <si>
    <t>18318 Mimosa Court Gardner, KS 66030</t>
  </si>
  <si>
    <t>Heart of the Bride</t>
  </si>
  <si>
    <t>P.O. Box 786        Niceville, FL 32588</t>
  </si>
  <si>
    <t>PO Box 787                   New York, NY 10150</t>
  </si>
  <si>
    <t>His Kids Too!</t>
  </si>
  <si>
    <t>219 Delta Ct. Suite B, Tallahassee, FL 32303</t>
  </si>
  <si>
    <t>Holt International's Special Needs Adoption Fund</t>
  </si>
  <si>
    <t>P.O. Box 2880         Eugene, OR 97401</t>
  </si>
  <si>
    <t>Hope Grafted In</t>
  </si>
  <si>
    <t>15133 Baroness Place Leo, IN 46765</t>
  </si>
  <si>
    <t>Ibsen Adoption Network</t>
  </si>
  <si>
    <t>2730 French Rd NW Olympia, WA 98502</t>
  </si>
  <si>
    <t>Jim Carr Memorial Fund for Adoption</t>
  </si>
  <si>
    <t>900 Massachusetts,  Suite 406                       Lawrence, KS 66044</t>
  </si>
  <si>
    <t>Joseph's DreamCoat</t>
  </si>
  <si>
    <t>JSC Foundation</t>
  </si>
  <si>
    <t>Unspecified</t>
  </si>
  <si>
    <t>Kael Man</t>
  </si>
  <si>
    <t>Katelyn’s Fund</t>
  </si>
  <si>
    <t>1327 3rd Ave SE         Sioux Center, Iowa 51250</t>
  </si>
  <si>
    <t>KCD Children's Ministries</t>
  </si>
  <si>
    <t>7640 Antioch Rd Overland Park, KS 66204</t>
  </si>
  <si>
    <t>Kids for Kyla</t>
  </si>
  <si>
    <t>PO Box 336904     Greeley, CO 80633</t>
  </si>
  <si>
    <t>Laura-Valentine Ministries</t>
  </si>
  <si>
    <t>2682 Via D La Valle           Suite G - 627                        Del Mar, CA 92014</t>
  </si>
  <si>
    <t>Life Foundation</t>
  </si>
  <si>
    <t>Lifesong For Orphans</t>
  </si>
  <si>
    <t>PO Box 40               Gridley, IL 61744</t>
  </si>
  <si>
    <t>Lifetime Adoption Foundation</t>
  </si>
  <si>
    <t>PO Box 1116           Nevada City, CA 95959</t>
  </si>
  <si>
    <t>Love Has Come</t>
  </si>
  <si>
    <t>PO Box 4861      Missoula, MT 59806</t>
  </si>
  <si>
    <t>Love Without Boundaries</t>
  </si>
  <si>
    <t>306 S. Bryant Ave,          Ste C-145               Edmond, OK 73034</t>
  </si>
  <si>
    <t>Lydia Fund</t>
  </si>
  <si>
    <t>PO Box 156                Circle Pines, MN 55014</t>
  </si>
  <si>
    <t>Micah Fund</t>
  </si>
  <si>
    <t>2112 Broadway St. NE, Suite 100      Minneapolis, MN 55413</t>
  </si>
  <si>
    <t>Muskogee Church of Christ Adoption Fund</t>
  </si>
  <si>
    <t>3206 N York St. Muskogee, OK 74403</t>
  </si>
  <si>
    <t>National Adoption Foundation</t>
  </si>
  <si>
    <t>36 Mill Plain Rd, Ste 307 Danbury, CT 06811</t>
  </si>
  <si>
    <t>NZMG Foundation</t>
  </si>
  <si>
    <t>PO Box 14531      Durham, NC 27709</t>
  </si>
  <si>
    <t>Oklahoma Hearts For Adoption</t>
  </si>
  <si>
    <t>One Chance Foundation</t>
  </si>
  <si>
    <t>330 Franklin Rd. Suite 135A PMB 267 Brentwood, TN 37027</t>
  </si>
  <si>
    <t>Orphan Care Alliance</t>
  </si>
  <si>
    <t>115 N. Watterson Trail, Suite 201                Louisville, KY 40243</t>
  </si>
  <si>
    <t>Parenthood for Me</t>
  </si>
  <si>
    <t>PO Box 67750   Rochester, NY 14617</t>
  </si>
  <si>
    <t>Promise 686</t>
  </si>
  <si>
    <t>4729 Peachtree Industrial Blvd, Suite 100 Berkeley Lake, GA 30092</t>
  </si>
  <si>
    <t>Reece’s Rainbow (Family Sponsorship Program)</t>
  </si>
  <si>
    <t>PO Box 277        Monrovia, MD 21770</t>
  </si>
  <si>
    <t>Reece’s Rainbow (Waiting Child Grant)</t>
  </si>
  <si>
    <t>Sacred Selections</t>
  </si>
  <si>
    <t>1608 Manasco Circle      Folsom, CA 95630</t>
  </si>
  <si>
    <t>Salvation International</t>
  </si>
  <si>
    <t>23811 Washington Ave, Suite C 110-202   Murieta, CA 92562</t>
  </si>
  <si>
    <t>Sara For Life</t>
  </si>
  <si>
    <t>17330 W. Center Rd      Ste 110-145            Omaha, NE 68130</t>
  </si>
  <si>
    <t>Sara Lily Fund for Adoption</t>
  </si>
  <si>
    <t>5625 Arlington Avenue
Bronx, NY 10471</t>
  </si>
  <si>
    <t>SBC Minister's Adoption Fund</t>
  </si>
  <si>
    <t>4200 North Point Pkwy Alpharetta, GA 30022</t>
  </si>
  <si>
    <t>Show Hope</t>
  </si>
  <si>
    <t>PO Box 647          Franklin, TN 37065</t>
  </si>
  <si>
    <t>Sonscope Adoption Fund</t>
  </si>
  <si>
    <t>PO Box 868049        Plano, TX 75086</t>
  </si>
  <si>
    <t>Sowing Roots</t>
  </si>
  <si>
    <t>PO Box 64770          Tacoma, WA 98464</t>
  </si>
  <si>
    <t>Sparrow Fund (helps pay for medical reviews)</t>
  </si>
  <si>
    <t>124 3rd Ave  Phoenixville, PA 19460</t>
  </si>
  <si>
    <t>Stone Family Adoption Assistance Fund</t>
  </si>
  <si>
    <t>57 Bedford St, Suite 225
Lexington, MA 02420</t>
  </si>
  <si>
    <t>The Orphan Foundation</t>
  </si>
  <si>
    <t>Topeka Community Foundation (Building Families Fund)</t>
  </si>
  <si>
    <t>5431 SW 29th St,        Suite 300                 Topeka, KS 66614</t>
  </si>
  <si>
    <t>United Healthcare Children's Foundation (medical grants)</t>
  </si>
  <si>
    <t>MNO17-W400                    PO Box 41                            Minneapolis, MN 55440</t>
  </si>
  <si>
    <t>WACAP All Together Now Grant</t>
  </si>
  <si>
    <t>PO Box 88948                     Seattle, WA 98138</t>
  </si>
  <si>
    <t>WACAP Promise Child Fund</t>
  </si>
  <si>
    <t>We Care For Orphans Adoption Fund</t>
  </si>
  <si>
    <t>6767 E 276th Street            Atlanta, IN 46031</t>
  </si>
  <si>
    <t>Zoe's Rainbow (Never Alone Foundation)</t>
  </si>
  <si>
    <t>PO Box 715          Colorado Springs, CO 80903</t>
  </si>
  <si>
    <t>Fertility Grant Organization</t>
  </si>
  <si>
    <t>Raffle for a Free IVF cycle</t>
  </si>
  <si>
    <t>Are you aware of a grant that needs to be on this list? Send us an email at familymoneycoaching@gmail.com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</si>
</sst>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"/>
  </numFmts>
  <fonts count="23">
    <font>
      <sz val="11"/>
      <color rgb="FF000000"/>
      <name val="Calibri"/>
    </font>
    <font>
      <sz val="11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12"/>
      <color rgb="FF000000"/>
      <name val="Calibri"/>
    </font>
    <font>
      <u/>
      <sz val="11"/>
      <color rgb="FF4A86E8"/>
      <name val="Calibri"/>
    </font>
    <font>
      <b/>
      <sz val="11"/>
      <color rgb="FF000000"/>
      <name val="Calibri"/>
    </font>
    <font>
      <i/>
      <sz val="12"/>
      <color rgb="FF000000"/>
      <name val="Calibri"/>
    </font>
    <font>
      <i/>
      <sz val="11"/>
      <color rgb="FF000000"/>
      <name val="Calibri"/>
    </font>
    <font>
      <b/>
      <u/>
      <sz val="11"/>
      <color rgb="FF000000"/>
      <name val="Calibri"/>
    </font>
    <font>
      <u/>
      <sz val="11"/>
      <color rgb="FF4A86E8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sz val="11"/>
      <name val="Calibri"/>
    </font>
    <font>
      <u/>
      <sz val="11"/>
      <color rgb="FF4A86E8"/>
      <name val="Calibri"/>
    </font>
    <font>
      <sz val="11"/>
      <color rgb="FF4A86E8"/>
      <name val="Calibri"/>
    </font>
    <font>
      <b/>
      <sz val="11"/>
      <name val="Calibri"/>
    </font>
    <font>
      <b/>
      <u/>
      <sz val="11"/>
      <color rgb="FF000000"/>
      <name val="Calibri"/>
    </font>
    <font>
      <u/>
      <sz val="11"/>
      <color rgb="FF4A86E8"/>
      <name val="Calibri"/>
    </font>
    <font>
      <u/>
      <sz val="11"/>
      <color rgb="FF4A86E8"/>
      <name val="Calibri"/>
    </font>
    <font>
      <u/>
      <sz val="11"/>
      <color rgb="FF4A86E8"/>
      <name val="Calibri"/>
    </font>
    <font>
      <u/>
      <sz val="11"/>
      <color rgb="FF4A86E8"/>
      <name val="Calibri"/>
    </font>
    <font>
      <u/>
      <sz val="11"/>
      <color rgb="FF4A86E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889C3"/>
        <bgColor rgb="FFE889C3"/>
      </patternFill>
    </fill>
    <fill>
      <patternFill patternType="solid">
        <fgColor rgb="FFDBE5F1"/>
        <bgColor rgb="FFDBE5F1"/>
      </patternFill>
    </fill>
    <fill>
      <patternFill patternType="solid">
        <fgColor rgb="FFD6E3BC"/>
        <bgColor rgb="FFD6E3BC"/>
      </patternFill>
    </fill>
    <fill>
      <patternFill patternType="solid">
        <fgColor rgb="FF8CC6B3"/>
        <bgColor rgb="FF8CC6B3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/>
    <xf numFmtId="0" fontId="0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1" fillId="0" borderId="0" xfId="0" applyFont="1"/>
    <xf numFmtId="0" fontId="4" fillId="2" borderId="1" xfId="0" applyFont="1" applyFill="1" applyBorder="1"/>
    <xf numFmtId="0" fontId="5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44" fontId="6" fillId="3" borderId="3" xfId="0" applyNumberFormat="1" applyFont="1" applyFill="1" applyBorder="1"/>
    <xf numFmtId="0" fontId="6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4" fontId="6" fillId="4" borderId="3" xfId="0" applyNumberFormat="1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/>
    </xf>
    <xf numFmtId="44" fontId="6" fillId="5" borderId="4" xfId="0" applyNumberFormat="1" applyFont="1" applyFill="1" applyBorder="1"/>
    <xf numFmtId="0" fontId="12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/>
    <xf numFmtId="0" fontId="0" fillId="2" borderId="3" xfId="0" applyFont="1" applyFill="1" applyBorder="1" applyAlignment="1">
      <alignment horizontal="left"/>
    </xf>
    <xf numFmtId="164" fontId="0" fillId="2" borderId="3" xfId="0" applyNumberFormat="1" applyFont="1" applyFill="1" applyBorder="1" applyAlignment="1">
      <alignment horizontal="center"/>
    </xf>
    <xf numFmtId="44" fontId="0" fillId="4" borderId="3" xfId="0" applyNumberFormat="1" applyFont="1" applyFill="1" applyBorder="1" applyAlignment="1">
      <alignment wrapText="1"/>
    </xf>
    <xf numFmtId="44" fontId="0" fillId="3" borderId="3" xfId="0" applyNumberFormat="1" applyFont="1" applyFill="1" applyBorder="1" applyAlignment="1">
      <alignment horizontal="left"/>
    </xf>
    <xf numFmtId="44" fontId="0" fillId="6" borderId="3" xfId="0" applyNumberFormat="1" applyFont="1" applyFill="1" applyBorder="1" applyAlignment="1"/>
    <xf numFmtId="44" fontId="0" fillId="3" borderId="3" xfId="0" applyNumberFormat="1" applyFont="1" applyFill="1" applyBorder="1" applyAlignment="1">
      <alignment horizontal="left"/>
    </xf>
    <xf numFmtId="44" fontId="0" fillId="6" borderId="3" xfId="0" applyNumberFormat="1" applyFont="1" applyFill="1" applyBorder="1"/>
    <xf numFmtId="44" fontId="0" fillId="2" borderId="4" xfId="0" applyNumberFormat="1" applyFont="1" applyFill="1" applyBorder="1" applyAlignment="1">
      <alignment wrapText="1"/>
    </xf>
    <xf numFmtId="44" fontId="6" fillId="2" borderId="4" xfId="0" applyNumberFormat="1" applyFont="1" applyFill="1" applyBorder="1"/>
    <xf numFmtId="0" fontId="0" fillId="2" borderId="1" xfId="0" applyFont="1" applyFill="1" applyBorder="1" applyAlignment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top"/>
    </xf>
    <xf numFmtId="0" fontId="17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9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/>
    </xf>
    <xf numFmtId="0" fontId="2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1" fillId="0" borderId="0" xfId="0" applyFont="1" applyAlignment="1"/>
    <xf numFmtId="0" fontId="6" fillId="2" borderId="5" xfId="0" applyFont="1" applyFill="1" applyBorder="1" applyAlignment="1">
      <alignment horizontal="center"/>
    </xf>
    <xf numFmtId="0" fontId="1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1914525" cy="19145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495300</xdr:colOff>
      <xdr:row>0</xdr:row>
      <xdr:rowOff>0</xdr:rowOff>
    </xdr:from>
    <xdr:ext cx="2124075" cy="212407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familiesoutreach.org/adoption-grant-program/" TargetMode="External"/><Relationship Id="rId21" Type="http://schemas.openxmlformats.org/officeDocument/2006/relationships/hyperlink" Target="http://www.cmoma.org/cmoma/the-cmoma-grant-program" TargetMode="External"/><Relationship Id="rId42" Type="http://schemas.openxmlformats.org/officeDocument/2006/relationships/hyperlink" Target="http://www.katelynsfund.org/grants/criteria-guidelines" TargetMode="External"/><Relationship Id="rId47" Type="http://schemas.openxmlformats.org/officeDocument/2006/relationships/hyperlink" Target="http://www.lifesongfororphans.org/adoption-funding/adoption-grants/" TargetMode="External"/><Relationship Id="rId63" Type="http://schemas.openxmlformats.org/officeDocument/2006/relationships/hyperlink" Target="http://www.sacredselections.org/couples/" TargetMode="External"/><Relationship Id="rId68" Type="http://schemas.openxmlformats.org/officeDocument/2006/relationships/hyperlink" Target="http://showhope.org/restore-hope/adoption-aid/" TargetMode="External"/><Relationship Id="rId16" Type="http://schemas.openxmlformats.org/officeDocument/2006/relationships/hyperlink" Target="http://www.chancetohope.com/grants/" TargetMode="External"/><Relationship Id="rId11" Type="http://schemas.openxmlformats.org/officeDocument/2006/relationships/hyperlink" Target="http://www.betheone1.org/" TargetMode="External"/><Relationship Id="rId24" Type="http://schemas.openxmlformats.org/officeDocument/2006/relationships/hyperlink" Target="http://www.elijahstruth.com/grants.html" TargetMode="External"/><Relationship Id="rId32" Type="http://schemas.openxmlformats.org/officeDocument/2006/relationships/hyperlink" Target="http://www.handinhandadopt.org/" TargetMode="External"/><Relationship Id="rId37" Type="http://schemas.openxmlformats.org/officeDocument/2006/relationships/hyperlink" Target="http://www.ibsenadoptionnetwork.com/adoptiongrants.html" TargetMode="External"/><Relationship Id="rId40" Type="http://schemas.openxmlformats.org/officeDocument/2006/relationships/hyperlink" Target="http://www.jscfoundation.org/registration-requirements/" TargetMode="External"/><Relationship Id="rId45" Type="http://schemas.openxmlformats.org/officeDocument/2006/relationships/hyperlink" Target="http://www.laura-valentine.com/adoption-funding/" TargetMode="External"/><Relationship Id="rId53" Type="http://schemas.openxmlformats.org/officeDocument/2006/relationships/hyperlink" Target="http://mccweb.org/" TargetMode="External"/><Relationship Id="rId58" Type="http://schemas.openxmlformats.org/officeDocument/2006/relationships/hyperlink" Target="http://orphancarealliance.org/pre-adoption-resources/" TargetMode="External"/><Relationship Id="rId66" Type="http://schemas.openxmlformats.org/officeDocument/2006/relationships/hyperlink" Target="http://www.riverdaley.org/index.php?src=gendocs&amp;ref=Adoption&amp;category=community&amp;submenu=community" TargetMode="External"/><Relationship Id="rId74" Type="http://schemas.openxmlformats.org/officeDocument/2006/relationships/hyperlink" Target="http://www.topekacommunityfoundation.org/Nonprofits/OtherGrantOpportunities/" TargetMode="External"/><Relationship Id="rId79" Type="http://schemas.openxmlformats.org/officeDocument/2006/relationships/hyperlink" Target="http://laurelsmessage.org/what-we-do/funding-programs/" TargetMode="External"/><Relationship Id="rId5" Type="http://schemas.openxmlformats.org/officeDocument/2006/relationships/hyperlink" Target="http://africanamericanadoptionsonline.com/african-american-enrichment-program/" TargetMode="External"/><Relationship Id="rId61" Type="http://schemas.openxmlformats.org/officeDocument/2006/relationships/hyperlink" Target="http://reecesrainbow.org/new-family/family-sponsorship-program" TargetMode="External"/><Relationship Id="rId19" Type="http://schemas.openxmlformats.org/officeDocument/2006/relationships/hyperlink" Target="http://chosenanddearlyloved.org/vision/" TargetMode="External"/><Relationship Id="rId14" Type="http://schemas.openxmlformats.org/officeDocument/2006/relationships/hyperlink" Target="http://www.thebuescherfoundation.org/" TargetMode="External"/><Relationship Id="rId22" Type="http://schemas.openxmlformats.org/officeDocument/2006/relationships/hyperlink" Target="http://www.connectedheartsministry.org/" TargetMode="External"/><Relationship Id="rId27" Type="http://schemas.openxmlformats.org/officeDocument/2006/relationships/hyperlink" Target="http://www.4everfamiliesfoundation.org/" TargetMode="External"/><Relationship Id="rId30" Type="http://schemas.openxmlformats.org/officeDocument/2006/relationships/hyperlink" Target="https://ggam.org/apply/" TargetMode="External"/><Relationship Id="rId35" Type="http://schemas.openxmlformats.org/officeDocument/2006/relationships/hyperlink" Target="https://www.holtinternational.org/appeals/snaf.php" TargetMode="External"/><Relationship Id="rId43" Type="http://schemas.openxmlformats.org/officeDocument/2006/relationships/hyperlink" Target="http://www.kcnazkids.org/images/pdf/districtadoptionfundapp.pdf" TargetMode="External"/><Relationship Id="rId48" Type="http://schemas.openxmlformats.org/officeDocument/2006/relationships/hyperlink" Target="http://lifetimefoundation.org/adoption-grants/" TargetMode="External"/><Relationship Id="rId56" Type="http://schemas.openxmlformats.org/officeDocument/2006/relationships/hyperlink" Target="http://www.oklahomaheartsforadoption.blogspot.com/p/grant-application.html" TargetMode="External"/><Relationship Id="rId64" Type="http://schemas.openxmlformats.org/officeDocument/2006/relationships/hyperlink" Target="http://www.salvationinternational.org/FAQs.php" TargetMode="External"/><Relationship Id="rId69" Type="http://schemas.openxmlformats.org/officeDocument/2006/relationships/hyperlink" Target="http://www.abbafund.org/blog/sonscopeadoptionfund/legacy-child/" TargetMode="External"/><Relationship Id="rId77" Type="http://schemas.openxmlformats.org/officeDocument/2006/relationships/hyperlink" Target="http://www.wacap.org/ChoosingWACAP/FinancingAdoption/tabid/65/Default.aspx" TargetMode="External"/><Relationship Id="rId8" Type="http://schemas.openxmlformats.org/officeDocument/2006/relationships/hyperlink" Target="http://allgodschildren.org/adoption/agci-adoption-fees/fees-2/" TargetMode="External"/><Relationship Id="rId51" Type="http://schemas.openxmlformats.org/officeDocument/2006/relationships/hyperlink" Target="http://lydiafund.org/apply/" TargetMode="External"/><Relationship Id="rId72" Type="http://schemas.openxmlformats.org/officeDocument/2006/relationships/hyperlink" Target="http://stoneadoption.org/grant-process/" TargetMode="External"/><Relationship Id="rId3" Type="http://schemas.openxmlformats.org/officeDocument/2006/relationships/hyperlink" Target="http://www.adoptiongrant.net/" TargetMode="External"/><Relationship Id="rId12" Type="http://schemas.openxmlformats.org/officeDocument/2006/relationships/hyperlink" Target="https://www.bethany.org/support-bethany/give/caring-connection" TargetMode="External"/><Relationship Id="rId17" Type="http://schemas.openxmlformats.org/officeDocument/2006/relationships/hyperlink" Target="https://chlss.org/" TargetMode="External"/><Relationship Id="rId25" Type="http://schemas.openxmlformats.org/officeDocument/2006/relationships/hyperlink" Target="http://www.eph320foundation.org/apply.htm" TargetMode="External"/><Relationship Id="rId33" Type="http://schemas.openxmlformats.org/officeDocument/2006/relationships/hyperlink" Target="http://www.heartofthebride.org/adopt" TargetMode="External"/><Relationship Id="rId38" Type="http://schemas.openxmlformats.org/officeDocument/2006/relationships/hyperlink" Target="http://www.dccfoundation.org/other-grants-and-awards/" TargetMode="External"/><Relationship Id="rId46" Type="http://schemas.openxmlformats.org/officeDocument/2006/relationships/hyperlink" Target="http://www.lifefindsaway.org/life-grants-1" TargetMode="External"/><Relationship Id="rId59" Type="http://schemas.openxmlformats.org/officeDocument/2006/relationships/hyperlink" Target="http://www.parenthoodforme.org/grants/" TargetMode="External"/><Relationship Id="rId67" Type="http://schemas.openxmlformats.org/officeDocument/2006/relationships/hyperlink" Target="https://www.namb.net/send-relief/initiatives/adoption/sbc-adoption-fund-for-ministers" TargetMode="External"/><Relationship Id="rId20" Type="http://schemas.openxmlformats.org/officeDocument/2006/relationships/hyperlink" Target="http://www.chosenforlifeathens.com/adoption-grants/" TargetMode="External"/><Relationship Id="rId41" Type="http://schemas.openxmlformats.org/officeDocument/2006/relationships/hyperlink" Target="http://www.kaelman.org/grant-information/" TargetMode="External"/><Relationship Id="rId54" Type="http://schemas.openxmlformats.org/officeDocument/2006/relationships/hyperlink" Target="http://fundyouradoption.org/adoption-grants/" TargetMode="External"/><Relationship Id="rId62" Type="http://schemas.openxmlformats.org/officeDocument/2006/relationships/hyperlink" Target="http://reecesrainbow.org/category/movingmountains/sizeable-grants-20000" TargetMode="External"/><Relationship Id="rId70" Type="http://schemas.openxmlformats.org/officeDocument/2006/relationships/hyperlink" Target="http://www.sowingroots.org/" TargetMode="External"/><Relationship Id="rId75" Type="http://schemas.openxmlformats.org/officeDocument/2006/relationships/hyperlink" Target="http://www.uhccf.org/apply/learn-more-about-medical-grants/grant-application-criteria/" TargetMode="External"/><Relationship Id="rId1" Type="http://schemas.openxmlformats.org/officeDocument/2006/relationships/hyperlink" Target="http://www.abbafund.org/how-we-help/family-adoption-funds/" TargetMode="External"/><Relationship Id="rId6" Type="http://schemas.openxmlformats.org/officeDocument/2006/relationships/hyperlink" Target="http://www.agapeadoptions.org/Agape_Adoptions/Donate.html" TargetMode="External"/><Relationship Id="rId15" Type="http://schemas.openxmlformats.org/officeDocument/2006/relationships/hyperlink" Target="http://www.cadefoundation.org/Grants/family-building-grant" TargetMode="External"/><Relationship Id="rId23" Type="http://schemas.openxmlformats.org/officeDocument/2006/relationships/hyperlink" Target="https://www.dillonadopt.com/wp-content/uploads/affordable-sept-16.pdf" TargetMode="External"/><Relationship Id="rId28" Type="http://schemas.openxmlformats.org/officeDocument/2006/relationships/hyperlink" Target="http://www.giftofadoption.org/apply/howToApply.html" TargetMode="External"/><Relationship Id="rId36" Type="http://schemas.openxmlformats.org/officeDocument/2006/relationships/hyperlink" Target="http://www.hopegraftedin.org/what-we-do/adoption" TargetMode="External"/><Relationship Id="rId49" Type="http://schemas.openxmlformats.org/officeDocument/2006/relationships/hyperlink" Target="http://www.lovehascome.com/forever-family-fund" TargetMode="External"/><Relationship Id="rId57" Type="http://schemas.openxmlformats.org/officeDocument/2006/relationships/hyperlink" Target="http://www.karenkingsbury.com/onechancefoundation" TargetMode="External"/><Relationship Id="rId10" Type="http://schemas.openxmlformats.org/officeDocument/2006/relationships/hyperlink" Target="https://www.americaschristiancu.com/custom/fi/accu/fb/disclosure/adoption_grant_application.pdf" TargetMode="External"/><Relationship Id="rId31" Type="http://schemas.openxmlformats.org/officeDocument/2006/relationships/hyperlink" Target="http://www.goldendawnaa.org/" TargetMode="External"/><Relationship Id="rId44" Type="http://schemas.openxmlformats.org/officeDocument/2006/relationships/hyperlink" Target="http://www.kidsforkyla.com/" TargetMode="External"/><Relationship Id="rId52" Type="http://schemas.openxmlformats.org/officeDocument/2006/relationships/hyperlink" Target="http://micahfund.org/pre-adoption-program/application-process/" TargetMode="External"/><Relationship Id="rId60" Type="http://schemas.openxmlformats.org/officeDocument/2006/relationships/hyperlink" Target="http://www.promise686.org/adoption-grants/" TargetMode="External"/><Relationship Id="rId65" Type="http://schemas.openxmlformats.org/officeDocument/2006/relationships/hyperlink" Target="http://saraforlife.com/families-in-need/apply/" TargetMode="External"/><Relationship Id="rId73" Type="http://schemas.openxmlformats.org/officeDocument/2006/relationships/hyperlink" Target="http://www.theorphanfoundation.org/adoption.htm" TargetMode="External"/><Relationship Id="rId78" Type="http://schemas.openxmlformats.org/officeDocument/2006/relationships/hyperlink" Target="http://www.wecarefororphansfund.org/content/adoption_aid" TargetMode="External"/><Relationship Id="rId4" Type="http://schemas.openxmlformats.org/officeDocument/2006/relationships/hyperlink" Target="http://adoptionhopefoundation.org/" TargetMode="External"/><Relationship Id="rId9" Type="http://schemas.openxmlformats.org/officeDocument/2006/relationships/hyperlink" Target="http://allgodschildren.org/adoption/agci-adoption-fees/fees-2/" TargetMode="External"/><Relationship Id="rId13" Type="http://schemas.openxmlformats.org/officeDocument/2006/relationships/hyperlink" Target="http://www.brittanyshope.org/seedling/" TargetMode="External"/><Relationship Id="rId18" Type="http://schemas.openxmlformats.org/officeDocument/2006/relationships/hyperlink" Target="http://www.childrenslantern.org/forever-families.html" TargetMode="External"/><Relationship Id="rId39" Type="http://schemas.openxmlformats.org/officeDocument/2006/relationships/hyperlink" Target="http://www.orphanoutreach.org/josephs-dreamcoat/index.asp" TargetMode="External"/><Relationship Id="rId34" Type="http://schemas.openxmlformats.org/officeDocument/2006/relationships/hyperlink" Target="http://www.hiskidstoo.org/adoption-info/adoption-financial-assistance-program" TargetMode="External"/><Relationship Id="rId50" Type="http://schemas.openxmlformats.org/officeDocument/2006/relationships/hyperlink" Target="http://www.lovewithoutboundaries.com/adoption-support/" TargetMode="External"/><Relationship Id="rId55" Type="http://schemas.openxmlformats.org/officeDocument/2006/relationships/hyperlink" Target="http://nzmgfoundation.org/programs/grant-program/" TargetMode="External"/><Relationship Id="rId76" Type="http://schemas.openxmlformats.org/officeDocument/2006/relationships/hyperlink" Target="http://www.wacap.org/ChoosingWACAP/FinancingAdoption/tabid/65/Default.aspx" TargetMode="External"/><Relationship Id="rId7" Type="http://schemas.openxmlformats.org/officeDocument/2006/relationships/hyperlink" Target="http://allgodschildren.org/adoption/agci-adoption-fees/fees-2/" TargetMode="External"/><Relationship Id="rId71" Type="http://schemas.openxmlformats.org/officeDocument/2006/relationships/hyperlink" Target="http://www.sparrow-fund.org/serve.html" TargetMode="External"/><Relationship Id="rId2" Type="http://schemas.openxmlformats.org/officeDocument/2006/relationships/hyperlink" Target="http://www.achildwaits.org/" TargetMode="External"/><Relationship Id="rId29" Type="http://schemas.openxmlformats.org/officeDocument/2006/relationships/hyperlink" Target="http://www.globalorphanfoundation.org/grant-application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4"/>
  <sheetViews>
    <sheetView workbookViewId="0">
      <selection activeCell="B38" sqref="B38"/>
    </sheetView>
  </sheetViews>
  <sheetFormatPr defaultColWidth="14.42578125" defaultRowHeight="15" customHeight="1"/>
  <cols>
    <col min="1" max="1" width="2.7109375" customWidth="1"/>
    <col min="2" max="2" width="40.85546875" customWidth="1"/>
    <col min="3" max="3" width="53.85546875" customWidth="1"/>
    <col min="4" max="4" width="29.28515625" customWidth="1"/>
    <col min="5" max="5" width="14.28515625" customWidth="1"/>
    <col min="6" max="6" width="13.28515625" customWidth="1"/>
    <col min="7" max="8" width="15.28515625" customWidth="1"/>
    <col min="9" max="26" width="8.85546875" customWidth="1"/>
  </cols>
  <sheetData>
    <row r="1" spans="1:26">
      <c r="A1" s="4"/>
      <c r="B1" s="3"/>
      <c r="C1" s="3"/>
      <c r="D1" s="3"/>
      <c r="E1" s="6"/>
      <c r="F1" s="3"/>
      <c r="G1" s="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3"/>
      <c r="B2" s="3"/>
      <c r="C2" s="3"/>
      <c r="D2" s="3"/>
      <c r="E2" s="6"/>
      <c r="F2" s="3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3"/>
      <c r="B3" s="3"/>
      <c r="C3" s="3"/>
      <c r="D3" s="3"/>
      <c r="E3" s="6"/>
      <c r="F3" s="3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3"/>
      <c r="B4" s="3"/>
      <c r="C4" s="3"/>
      <c r="D4" s="3"/>
      <c r="E4" s="6"/>
      <c r="F4" s="3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3"/>
      <c r="B5" s="3"/>
      <c r="C5" s="3"/>
      <c r="D5" s="3"/>
      <c r="E5" s="6"/>
      <c r="F5" s="3"/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3"/>
      <c r="B6" s="3"/>
      <c r="C6" s="3"/>
      <c r="D6" s="3"/>
      <c r="E6" s="6"/>
      <c r="F6" s="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3"/>
      <c r="B7" s="3"/>
      <c r="C7" s="3"/>
      <c r="D7" s="3"/>
      <c r="E7" s="6"/>
      <c r="F7" s="3"/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>
      <c r="A8" s="3"/>
      <c r="B8" s="9" t="s">
        <v>4</v>
      </c>
      <c r="C8" s="3"/>
      <c r="D8" s="3"/>
      <c r="E8" s="6"/>
      <c r="F8" s="11" t="s">
        <v>6</v>
      </c>
      <c r="G8" s="13"/>
      <c r="H8" s="1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>
      <c r="A9" s="3"/>
      <c r="B9" s="15" t="s">
        <v>9</v>
      </c>
      <c r="C9" s="3"/>
      <c r="D9" s="3"/>
      <c r="E9" s="6"/>
      <c r="F9" s="11" t="s">
        <v>12</v>
      </c>
      <c r="G9" s="17">
        <f>+G34</f>
        <v>0</v>
      </c>
      <c r="H9" s="1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3"/>
      <c r="B10" s="3"/>
      <c r="C10" s="3"/>
      <c r="D10" s="3"/>
      <c r="E10" s="6"/>
      <c r="F10" s="11" t="s">
        <v>15</v>
      </c>
      <c r="G10" s="22">
        <f>+G8-G9</f>
        <v>0</v>
      </c>
      <c r="H10" s="1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3"/>
      <c r="B11" s="3"/>
      <c r="C11" s="3"/>
      <c r="D11" s="3"/>
      <c r="E11" s="6"/>
      <c r="F11" s="3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3"/>
      <c r="B12" s="3"/>
      <c r="C12" s="3"/>
      <c r="D12" s="3"/>
      <c r="E12" s="6"/>
      <c r="F12" s="3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3"/>
      <c r="B13" s="3"/>
      <c r="C13" s="3"/>
      <c r="D13" s="3"/>
      <c r="E13" s="6"/>
      <c r="F13" s="56" t="s">
        <v>24</v>
      </c>
      <c r="G13" s="5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3"/>
      <c r="B14" s="19" t="s">
        <v>28</v>
      </c>
      <c r="C14" s="19" t="s">
        <v>21</v>
      </c>
      <c r="D14" s="19" t="s">
        <v>29</v>
      </c>
      <c r="E14" s="5" t="s">
        <v>30</v>
      </c>
      <c r="F14" s="5" t="s">
        <v>31</v>
      </c>
      <c r="G14" s="5" t="s">
        <v>32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3"/>
      <c r="B15" s="25" t="s">
        <v>33</v>
      </c>
      <c r="C15" s="25"/>
      <c r="D15" s="25"/>
      <c r="E15" s="27"/>
      <c r="F15" s="29"/>
      <c r="G15" s="3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3"/>
      <c r="B16" s="25" t="s">
        <v>36</v>
      </c>
      <c r="C16" s="25"/>
      <c r="D16" s="25"/>
      <c r="E16" s="27"/>
      <c r="F16" s="31"/>
      <c r="G16" s="3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3"/>
      <c r="B17" s="25" t="s">
        <v>39</v>
      </c>
      <c r="C17" s="25"/>
      <c r="D17" s="25"/>
      <c r="E17" s="27"/>
      <c r="F17" s="31"/>
      <c r="G17" s="3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3"/>
      <c r="B18" s="25" t="s">
        <v>40</v>
      </c>
      <c r="C18" s="25"/>
      <c r="D18" s="25"/>
      <c r="E18" s="27"/>
      <c r="F18" s="31"/>
      <c r="G18" s="3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3"/>
      <c r="B19" s="25" t="s">
        <v>42</v>
      </c>
      <c r="C19" s="25"/>
      <c r="D19" s="25"/>
      <c r="E19" s="27"/>
      <c r="F19" s="31"/>
      <c r="G19" s="3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3"/>
      <c r="B20" s="25" t="s">
        <v>44</v>
      </c>
      <c r="C20" s="25"/>
      <c r="D20" s="25"/>
      <c r="E20" s="27"/>
      <c r="F20" s="31"/>
      <c r="G20" s="3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3"/>
      <c r="B21" s="25" t="s">
        <v>45</v>
      </c>
      <c r="C21" s="25"/>
      <c r="D21" s="25"/>
      <c r="E21" s="27"/>
      <c r="F21" s="31"/>
      <c r="G21" s="3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3"/>
      <c r="B22" s="25" t="s">
        <v>46</v>
      </c>
      <c r="C22" s="25"/>
      <c r="D22" s="25"/>
      <c r="E22" s="27"/>
      <c r="F22" s="31"/>
      <c r="G22" s="3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3"/>
      <c r="B23" s="25" t="s">
        <v>48</v>
      </c>
      <c r="C23" s="25"/>
      <c r="D23" s="25"/>
      <c r="E23" s="27"/>
      <c r="F23" s="31"/>
      <c r="G23" s="3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3"/>
      <c r="B24" s="25"/>
      <c r="C24" s="25"/>
      <c r="D24" s="25"/>
      <c r="E24" s="27"/>
      <c r="F24" s="31"/>
      <c r="G24" s="3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25"/>
      <c r="C25" s="25"/>
      <c r="D25" s="25"/>
      <c r="E25" s="27"/>
      <c r="F25" s="31"/>
      <c r="G25" s="3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25"/>
      <c r="C26" s="25"/>
      <c r="D26" s="25"/>
      <c r="E26" s="27"/>
      <c r="F26" s="31"/>
      <c r="G26" s="3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25"/>
      <c r="C27" s="25"/>
      <c r="D27" s="25"/>
      <c r="E27" s="27"/>
      <c r="F27" s="31"/>
      <c r="G27" s="3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25"/>
      <c r="C28" s="25"/>
      <c r="D28" s="25"/>
      <c r="E28" s="27"/>
      <c r="F28" s="31"/>
      <c r="G28" s="3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25"/>
      <c r="C29" s="25"/>
      <c r="D29" s="25"/>
      <c r="E29" s="27"/>
      <c r="F29" s="31"/>
      <c r="G29" s="3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25"/>
      <c r="C30" s="25"/>
      <c r="D30" s="25"/>
      <c r="E30" s="27"/>
      <c r="F30" s="31"/>
      <c r="G30" s="3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25"/>
      <c r="C31" s="25"/>
      <c r="D31" s="25"/>
      <c r="E31" s="27"/>
      <c r="F31" s="31"/>
      <c r="G31" s="3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25"/>
      <c r="C32" s="25"/>
      <c r="D32" s="25"/>
      <c r="E32" s="27"/>
      <c r="F32" s="31"/>
      <c r="G32" s="3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25"/>
      <c r="C33" s="25"/>
      <c r="D33" s="25"/>
      <c r="E33" s="27"/>
      <c r="F33" s="31"/>
      <c r="G33" s="3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11" t="s">
        <v>49</v>
      </c>
      <c r="F34" s="34">
        <f t="shared" ref="F34:G34" si="0">SUM(F15:F33)</f>
        <v>0</v>
      </c>
      <c r="G34" s="34">
        <f t="shared" si="0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6"/>
      <c r="F35" s="3"/>
      <c r="G35" s="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6"/>
      <c r="F36" s="3"/>
      <c r="G36" s="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6"/>
      <c r="F37" s="3"/>
      <c r="G37" s="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6"/>
      <c r="F38" s="3"/>
      <c r="G38" s="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6"/>
      <c r="F39" s="3"/>
      <c r="G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6"/>
      <c r="F40" s="3"/>
      <c r="G40" s="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6"/>
      <c r="F41" s="3"/>
      <c r="G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6"/>
      <c r="F42" s="3"/>
      <c r="G42" s="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6"/>
      <c r="F43" s="3"/>
      <c r="G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6"/>
      <c r="F44" s="3"/>
      <c r="G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6"/>
      <c r="F45" s="3"/>
      <c r="G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6"/>
      <c r="F46" s="3"/>
      <c r="G46" s="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6"/>
      <c r="F47" s="3"/>
      <c r="G47" s="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6"/>
      <c r="F48" s="3"/>
      <c r="G48" s="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6"/>
      <c r="F49" s="3"/>
      <c r="G49" s="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6"/>
      <c r="F50" s="3"/>
      <c r="G50" s="7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6"/>
      <c r="F51" s="3"/>
      <c r="G51" s="7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6"/>
      <c r="F52" s="3"/>
      <c r="G52" s="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6"/>
      <c r="F53" s="3"/>
      <c r="G53" s="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6"/>
      <c r="F54" s="3"/>
      <c r="G54" s="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6"/>
      <c r="F55" s="3"/>
      <c r="G55" s="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6"/>
      <c r="F56" s="3"/>
      <c r="G56" s="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6"/>
      <c r="F57" s="3"/>
      <c r="G57" s="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6"/>
      <c r="F58" s="3"/>
      <c r="G58" s="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6"/>
      <c r="F59" s="3"/>
      <c r="G59" s="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6"/>
      <c r="F60" s="3"/>
      <c r="G60" s="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6"/>
      <c r="F61" s="3"/>
      <c r="G61" s="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6"/>
      <c r="F62" s="3"/>
      <c r="G62" s="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6"/>
      <c r="F63" s="3"/>
      <c r="G63" s="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6"/>
      <c r="F64" s="3"/>
      <c r="G64" s="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6"/>
      <c r="F65" s="3"/>
      <c r="G65" s="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6"/>
      <c r="F66" s="3"/>
      <c r="G66" s="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6"/>
      <c r="F67" s="3"/>
      <c r="G67" s="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6"/>
      <c r="F68" s="3"/>
      <c r="G68" s="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6"/>
      <c r="F69" s="3"/>
      <c r="G69" s="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6"/>
      <c r="F70" s="3"/>
      <c r="G70" s="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6"/>
      <c r="F71" s="3"/>
      <c r="G71" s="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6"/>
      <c r="F72" s="3"/>
      <c r="G72" s="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6"/>
      <c r="F73" s="3"/>
      <c r="G73" s="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6"/>
      <c r="F74" s="3"/>
      <c r="G74" s="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6"/>
      <c r="F75" s="3"/>
      <c r="G75" s="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6"/>
      <c r="F76" s="3"/>
      <c r="G76" s="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6"/>
      <c r="F77" s="3"/>
      <c r="G77" s="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6"/>
      <c r="F78" s="3"/>
      <c r="G78" s="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6"/>
      <c r="F79" s="3"/>
      <c r="G79" s="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6"/>
      <c r="F80" s="3"/>
      <c r="G80" s="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6"/>
      <c r="F81" s="3"/>
      <c r="G81" s="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6"/>
      <c r="F82" s="3"/>
      <c r="G82" s="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6"/>
      <c r="F83" s="3"/>
      <c r="G83" s="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6"/>
      <c r="F84" s="3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6"/>
      <c r="F85" s="3"/>
      <c r="G85" s="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6"/>
      <c r="F86" s="3"/>
      <c r="G86" s="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6"/>
      <c r="F87" s="3"/>
      <c r="G87" s="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6"/>
      <c r="F88" s="3"/>
      <c r="G88" s="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6"/>
      <c r="F89" s="3"/>
      <c r="G89" s="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6"/>
      <c r="F90" s="3"/>
      <c r="G90" s="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6"/>
      <c r="F91" s="3"/>
      <c r="G91" s="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6"/>
      <c r="F92" s="3"/>
      <c r="G92" s="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6"/>
      <c r="F93" s="3"/>
      <c r="G93" s="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6"/>
      <c r="F94" s="3"/>
      <c r="G94" s="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6"/>
      <c r="F95" s="3"/>
      <c r="G95" s="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6"/>
      <c r="F96" s="3"/>
      <c r="G96" s="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6"/>
      <c r="F97" s="3"/>
      <c r="G97" s="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6"/>
      <c r="F98" s="3"/>
      <c r="G98" s="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6"/>
      <c r="F99" s="3"/>
      <c r="G99" s="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6"/>
      <c r="F100" s="3"/>
      <c r="G100" s="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6"/>
      <c r="F101" s="3"/>
      <c r="G101" s="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6"/>
      <c r="F102" s="3"/>
      <c r="G102" s="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6"/>
      <c r="F103" s="3"/>
      <c r="G103" s="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6"/>
      <c r="F104" s="3"/>
      <c r="G104" s="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6"/>
      <c r="F105" s="3"/>
      <c r="G105" s="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6"/>
      <c r="F106" s="3"/>
      <c r="G106" s="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6"/>
      <c r="F107" s="3"/>
      <c r="G107" s="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6"/>
      <c r="F108" s="3"/>
      <c r="G108" s="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6"/>
      <c r="F109" s="3"/>
      <c r="G109" s="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6"/>
      <c r="F110" s="3"/>
      <c r="G110" s="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6"/>
      <c r="F111" s="3"/>
      <c r="G111" s="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6"/>
      <c r="F112" s="3"/>
      <c r="G112" s="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6"/>
      <c r="F113" s="3"/>
      <c r="G113" s="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6"/>
      <c r="F114" s="3"/>
      <c r="G114" s="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6"/>
      <c r="F115" s="3"/>
      <c r="G115" s="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6"/>
      <c r="F116" s="3"/>
      <c r="G116" s="7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6"/>
      <c r="F117" s="3"/>
      <c r="G117" s="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6"/>
      <c r="F118" s="3"/>
      <c r="G118" s="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6"/>
      <c r="F119" s="3"/>
      <c r="G119" s="7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6"/>
      <c r="F120" s="3"/>
      <c r="G120" s="7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6"/>
      <c r="F121" s="3"/>
      <c r="G121" s="7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6"/>
      <c r="F122" s="3"/>
      <c r="G122" s="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6"/>
      <c r="F123" s="3"/>
      <c r="G123" s="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6"/>
      <c r="F124" s="3"/>
      <c r="G124" s="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6"/>
      <c r="F125" s="3"/>
      <c r="G125" s="7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6"/>
      <c r="F126" s="3"/>
      <c r="G126" s="7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6"/>
      <c r="F127" s="3"/>
      <c r="G127" s="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6"/>
      <c r="F128" s="3"/>
      <c r="G128" s="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6"/>
      <c r="F129" s="3"/>
      <c r="G129" s="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6"/>
      <c r="F130" s="3"/>
      <c r="G130" s="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6"/>
      <c r="F131" s="3"/>
      <c r="G131" s="7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6"/>
      <c r="F132" s="3"/>
      <c r="G132" s="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6"/>
      <c r="F133" s="3"/>
      <c r="G133" s="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6"/>
      <c r="F134" s="3"/>
      <c r="G134" s="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6"/>
      <c r="F135" s="3"/>
      <c r="G135" s="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6"/>
      <c r="F136" s="3"/>
      <c r="G136" s="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6"/>
      <c r="F137" s="3"/>
      <c r="G137" s="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6"/>
      <c r="F138" s="3"/>
      <c r="G138" s="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6"/>
      <c r="F139" s="3"/>
      <c r="G139" s="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6"/>
      <c r="F140" s="3"/>
      <c r="G140" s="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6"/>
      <c r="F141" s="3"/>
      <c r="G141" s="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6"/>
      <c r="F142" s="3"/>
      <c r="G142" s="7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6"/>
      <c r="F143" s="3"/>
      <c r="G143" s="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6"/>
      <c r="F144" s="3"/>
      <c r="G144" s="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6"/>
      <c r="F145" s="3"/>
      <c r="G145" s="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6"/>
      <c r="F146" s="3"/>
      <c r="G146" s="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6"/>
      <c r="F147" s="3"/>
      <c r="G147" s="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6"/>
      <c r="F148" s="3"/>
      <c r="G148" s="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6"/>
      <c r="F149" s="3"/>
      <c r="G149" s="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6"/>
      <c r="F150" s="3"/>
      <c r="G150" s="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6"/>
      <c r="F151" s="3"/>
      <c r="G151" s="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6"/>
      <c r="F152" s="3"/>
      <c r="G152" s="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6"/>
      <c r="F153" s="3"/>
      <c r="G153" s="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6"/>
      <c r="F154" s="3"/>
      <c r="G154" s="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6"/>
      <c r="F155" s="3"/>
      <c r="G155" s="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6"/>
      <c r="F156" s="3"/>
      <c r="G156" s="7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6"/>
      <c r="F157" s="3"/>
      <c r="G157" s="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6"/>
      <c r="F158" s="3"/>
      <c r="G158" s="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6"/>
      <c r="F159" s="3"/>
      <c r="G159" s="7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6"/>
      <c r="F160" s="3"/>
      <c r="G160" s="7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6"/>
      <c r="F161" s="3"/>
      <c r="G161" s="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6"/>
      <c r="F162" s="3"/>
      <c r="G162" s="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6"/>
      <c r="F163" s="3"/>
      <c r="G163" s="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6"/>
      <c r="F164" s="3"/>
      <c r="G164" s="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6"/>
      <c r="F165" s="3"/>
      <c r="G165" s="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6"/>
      <c r="F166" s="3"/>
      <c r="G166" s="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6"/>
      <c r="F167" s="3"/>
      <c r="G167" s="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6"/>
      <c r="F168" s="3"/>
      <c r="G168" s="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6"/>
      <c r="F169" s="3"/>
      <c r="G169" s="7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6"/>
      <c r="F170" s="3"/>
      <c r="G170" s="7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6"/>
      <c r="F171" s="3"/>
      <c r="G171" s="7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6"/>
      <c r="F172" s="3"/>
      <c r="G172" s="7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6"/>
      <c r="F173" s="3"/>
      <c r="G173" s="7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6"/>
      <c r="F174" s="3"/>
      <c r="G174" s="7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6"/>
      <c r="F175" s="3"/>
      <c r="G175" s="7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6"/>
      <c r="F176" s="3"/>
      <c r="G176" s="7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6"/>
      <c r="F177" s="3"/>
      <c r="G177" s="7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6"/>
      <c r="F178" s="3"/>
      <c r="G178" s="7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6"/>
      <c r="F179" s="3"/>
      <c r="G179" s="7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6"/>
      <c r="F180" s="3"/>
      <c r="G180" s="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6"/>
      <c r="F181" s="3"/>
      <c r="G181" s="7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6"/>
      <c r="F182" s="3"/>
      <c r="G182" s="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6"/>
      <c r="F183" s="3"/>
      <c r="G183" s="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6"/>
      <c r="F184" s="3"/>
      <c r="G184" s="7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6"/>
      <c r="F185" s="3"/>
      <c r="G185" s="7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6"/>
      <c r="F186" s="3"/>
      <c r="G186" s="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6"/>
      <c r="F187" s="3"/>
      <c r="G187" s="7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6"/>
      <c r="F188" s="3"/>
      <c r="G188" s="7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6"/>
      <c r="F189" s="3"/>
      <c r="G189" s="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6"/>
      <c r="F190" s="3"/>
      <c r="G190" s="7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6"/>
      <c r="F191" s="3"/>
      <c r="G191" s="7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6"/>
      <c r="F192" s="3"/>
      <c r="G192" s="7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6"/>
      <c r="F193" s="3"/>
      <c r="G193" s="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6"/>
      <c r="F194" s="3"/>
      <c r="G194" s="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6"/>
      <c r="F195" s="3"/>
      <c r="G195" s="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6"/>
      <c r="F196" s="3"/>
      <c r="G196" s="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6"/>
      <c r="F197" s="3"/>
      <c r="G197" s="7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6"/>
      <c r="F198" s="3"/>
      <c r="G198" s="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6"/>
      <c r="F199" s="3"/>
      <c r="G199" s="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6"/>
      <c r="F200" s="3"/>
      <c r="G200" s="7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6"/>
      <c r="F201" s="3"/>
      <c r="G201" s="7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6"/>
      <c r="F202" s="3"/>
      <c r="G202" s="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6"/>
      <c r="F203" s="3"/>
      <c r="G203" s="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6"/>
      <c r="F204" s="3"/>
      <c r="G204" s="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6"/>
      <c r="F205" s="3"/>
      <c r="G205" s="7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6"/>
      <c r="F206" s="3"/>
      <c r="G206" s="7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6"/>
      <c r="F207" s="3"/>
      <c r="G207" s="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6"/>
      <c r="F208" s="3"/>
      <c r="G208" s="7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6"/>
      <c r="F209" s="3"/>
      <c r="G209" s="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6"/>
      <c r="F210" s="3"/>
      <c r="G210" s="7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6"/>
      <c r="F211" s="3"/>
      <c r="G211" s="7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6"/>
      <c r="F212" s="3"/>
      <c r="G212" s="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6"/>
      <c r="F213" s="3"/>
      <c r="G213" s="7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6"/>
      <c r="F214" s="3"/>
      <c r="G214" s="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6"/>
      <c r="F215" s="3"/>
      <c r="G215" s="7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6"/>
      <c r="F216" s="3"/>
      <c r="G216" s="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6"/>
      <c r="F217" s="3"/>
      <c r="G217" s="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6"/>
      <c r="F218" s="3"/>
      <c r="G218" s="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6"/>
      <c r="F219" s="3"/>
      <c r="G219" s="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6"/>
      <c r="F220" s="3"/>
      <c r="G220" s="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6"/>
      <c r="F221" s="3"/>
      <c r="G221" s="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6"/>
      <c r="F222" s="3"/>
      <c r="G222" s="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6"/>
      <c r="F223" s="3"/>
      <c r="G223" s="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6"/>
      <c r="F224" s="3"/>
      <c r="G224" s="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6"/>
      <c r="F225" s="3"/>
      <c r="G225" s="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6"/>
      <c r="F226" s="3"/>
      <c r="G226" s="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6"/>
      <c r="F227" s="3"/>
      <c r="G227" s="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6"/>
      <c r="F228" s="3"/>
      <c r="G228" s="7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6"/>
      <c r="F229" s="3"/>
      <c r="G229" s="7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6"/>
      <c r="F230" s="3"/>
      <c r="G230" s="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6"/>
      <c r="F231" s="3"/>
      <c r="G231" s="7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6"/>
      <c r="F232" s="3"/>
      <c r="G232" s="7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6"/>
      <c r="F233" s="3"/>
      <c r="G233" s="7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6"/>
      <c r="F234" s="3"/>
      <c r="G234" s="7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6"/>
      <c r="F235" s="3"/>
      <c r="G235" s="7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6"/>
      <c r="F236" s="3"/>
      <c r="G236" s="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6"/>
      <c r="F237" s="3"/>
      <c r="G237" s="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6"/>
      <c r="F238" s="3"/>
      <c r="G238" s="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6"/>
      <c r="F239" s="3"/>
      <c r="G239" s="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6"/>
      <c r="F240" s="3"/>
      <c r="G240" s="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6"/>
      <c r="F241" s="3"/>
      <c r="G241" s="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6"/>
      <c r="F242" s="3"/>
      <c r="G242" s="7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6"/>
      <c r="F243" s="3"/>
      <c r="G243" s="7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6"/>
      <c r="F244" s="3"/>
      <c r="G244" s="7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6"/>
      <c r="F245" s="3"/>
      <c r="G245" s="7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6"/>
      <c r="F246" s="3"/>
      <c r="G246" s="7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6"/>
      <c r="F247" s="3"/>
      <c r="G247" s="7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6"/>
      <c r="F248" s="3"/>
      <c r="G248" s="7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6"/>
      <c r="F249" s="3"/>
      <c r="G249" s="7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6"/>
      <c r="F250" s="3"/>
      <c r="G250" s="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6"/>
      <c r="F251" s="3"/>
      <c r="G251" s="7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6"/>
      <c r="F252" s="3"/>
      <c r="G252" s="7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6"/>
      <c r="F253" s="3"/>
      <c r="G253" s="7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6"/>
      <c r="F254" s="3"/>
      <c r="G254" s="7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6"/>
      <c r="F255" s="3"/>
      <c r="G255" s="7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6"/>
      <c r="F256" s="3"/>
      <c r="G256" s="7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6"/>
      <c r="F257" s="3"/>
      <c r="G257" s="7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6"/>
      <c r="F258" s="3"/>
      <c r="G258" s="7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6"/>
      <c r="F259" s="3"/>
      <c r="G259" s="7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6"/>
      <c r="F260" s="3"/>
      <c r="G260" s="7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6"/>
      <c r="F261" s="3"/>
      <c r="G261" s="7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6"/>
      <c r="F262" s="3"/>
      <c r="G262" s="7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6"/>
      <c r="F263" s="3"/>
      <c r="G263" s="7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6"/>
      <c r="F264" s="3"/>
      <c r="G264" s="7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6"/>
      <c r="F265" s="3"/>
      <c r="G265" s="7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6"/>
      <c r="F266" s="3"/>
      <c r="G266" s="7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6"/>
      <c r="F267" s="3"/>
      <c r="G267" s="7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6"/>
      <c r="F268" s="3"/>
      <c r="G268" s="7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6"/>
      <c r="F269" s="3"/>
      <c r="G269" s="7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6"/>
      <c r="F270" s="3"/>
      <c r="G270" s="7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6"/>
      <c r="F271" s="3"/>
      <c r="G271" s="7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6"/>
      <c r="F272" s="3"/>
      <c r="G272" s="7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6"/>
      <c r="F273" s="3"/>
      <c r="G273" s="7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6"/>
      <c r="F274" s="3"/>
      <c r="G274" s="7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6"/>
      <c r="F275" s="3"/>
      <c r="G275" s="7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6"/>
      <c r="F276" s="3"/>
      <c r="G276" s="7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6"/>
      <c r="F277" s="3"/>
      <c r="G277" s="7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6"/>
      <c r="F278" s="3"/>
      <c r="G278" s="7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6"/>
      <c r="F279" s="3"/>
      <c r="G279" s="7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6"/>
      <c r="F280" s="3"/>
      <c r="G280" s="7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6"/>
      <c r="F281" s="3"/>
      <c r="G281" s="7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6"/>
      <c r="F282" s="3"/>
      <c r="G282" s="7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6"/>
      <c r="F283" s="3"/>
      <c r="G283" s="7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6"/>
      <c r="F284" s="3"/>
      <c r="G284" s="7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6"/>
      <c r="F285" s="3"/>
      <c r="G285" s="7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6"/>
      <c r="F286" s="3"/>
      <c r="G286" s="7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6"/>
      <c r="F287" s="3"/>
      <c r="G287" s="7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6"/>
      <c r="F288" s="3"/>
      <c r="G288" s="7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6"/>
      <c r="F289" s="3"/>
      <c r="G289" s="7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6"/>
      <c r="F290" s="3"/>
      <c r="G290" s="7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6"/>
      <c r="F291" s="3"/>
      <c r="G291" s="7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6"/>
      <c r="F292" s="3"/>
      <c r="G292" s="7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6"/>
      <c r="F293" s="3"/>
      <c r="G293" s="7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6"/>
      <c r="F294" s="3"/>
      <c r="G294" s="7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6"/>
      <c r="F295" s="3"/>
      <c r="G295" s="7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6"/>
      <c r="F296" s="3"/>
      <c r="G296" s="7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6"/>
      <c r="F297" s="3"/>
      <c r="G297" s="7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6"/>
      <c r="F298" s="3"/>
      <c r="G298" s="7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6"/>
      <c r="F299" s="3"/>
      <c r="G299" s="7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6"/>
      <c r="F300" s="3"/>
      <c r="G300" s="7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6"/>
      <c r="F301" s="3"/>
      <c r="G301" s="7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6"/>
      <c r="F302" s="3"/>
      <c r="G302" s="7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6"/>
      <c r="F303" s="3"/>
      <c r="G303" s="7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6"/>
      <c r="F304" s="3"/>
      <c r="G304" s="7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6"/>
      <c r="F305" s="3"/>
      <c r="G305" s="7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6"/>
      <c r="F306" s="3"/>
      <c r="G306" s="7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6"/>
      <c r="F307" s="3"/>
      <c r="G307" s="7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6"/>
      <c r="F308" s="3"/>
      <c r="G308" s="7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6"/>
      <c r="F309" s="3"/>
      <c r="G309" s="7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6"/>
      <c r="F310" s="3"/>
      <c r="G310" s="7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6"/>
      <c r="F311" s="3"/>
      <c r="G311" s="7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6"/>
      <c r="F312" s="3"/>
      <c r="G312" s="7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6"/>
      <c r="F313" s="3"/>
      <c r="G313" s="7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6"/>
      <c r="F314" s="3"/>
      <c r="G314" s="7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6"/>
      <c r="F315" s="3"/>
      <c r="G315" s="7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6"/>
      <c r="F316" s="3"/>
      <c r="G316" s="7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6"/>
      <c r="F317" s="3"/>
      <c r="G317" s="7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6"/>
      <c r="F318" s="3"/>
      <c r="G318" s="7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6"/>
      <c r="F319" s="3"/>
      <c r="G319" s="7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6"/>
      <c r="F320" s="3"/>
      <c r="G320" s="7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6"/>
      <c r="F321" s="3"/>
      <c r="G321" s="7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6"/>
      <c r="F322" s="3"/>
      <c r="G322" s="7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6"/>
      <c r="F323" s="3"/>
      <c r="G323" s="7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6"/>
      <c r="F324" s="3"/>
      <c r="G324" s="7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6"/>
      <c r="F325" s="3"/>
      <c r="G325" s="7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6"/>
      <c r="F326" s="3"/>
      <c r="G326" s="7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6"/>
      <c r="F327" s="3"/>
      <c r="G327" s="7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6"/>
      <c r="F328" s="3"/>
      <c r="G328" s="7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6"/>
      <c r="F329" s="3"/>
      <c r="G329" s="7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6"/>
      <c r="F330" s="3"/>
      <c r="G330" s="7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6"/>
      <c r="F331" s="3"/>
      <c r="G331" s="7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6"/>
      <c r="F332" s="3"/>
      <c r="G332" s="7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6"/>
      <c r="F333" s="3"/>
      <c r="G333" s="7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6"/>
      <c r="F334" s="3"/>
      <c r="G334" s="7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6"/>
      <c r="F335" s="3"/>
      <c r="G335" s="7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6"/>
      <c r="F336" s="3"/>
      <c r="G336" s="7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6"/>
      <c r="F337" s="3"/>
      <c r="G337" s="7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6"/>
      <c r="F338" s="3"/>
      <c r="G338" s="7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6"/>
      <c r="F339" s="3"/>
      <c r="G339" s="7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6"/>
      <c r="F340" s="3"/>
      <c r="G340" s="7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6"/>
      <c r="F341" s="3"/>
      <c r="G341" s="7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6"/>
      <c r="F342" s="3"/>
      <c r="G342" s="7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6"/>
      <c r="F343" s="3"/>
      <c r="G343" s="7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6"/>
      <c r="F344" s="3"/>
      <c r="G344" s="7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6"/>
      <c r="F345" s="3"/>
      <c r="G345" s="7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6"/>
      <c r="F346" s="3"/>
      <c r="G346" s="7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6"/>
      <c r="F347" s="3"/>
      <c r="G347" s="7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6"/>
      <c r="F348" s="3"/>
      <c r="G348" s="7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6"/>
      <c r="F349" s="3"/>
      <c r="G349" s="7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6"/>
      <c r="F350" s="3"/>
      <c r="G350" s="7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6"/>
      <c r="F351" s="3"/>
      <c r="G351" s="7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6"/>
      <c r="F352" s="3"/>
      <c r="G352" s="7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6"/>
      <c r="F353" s="3"/>
      <c r="G353" s="7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6"/>
      <c r="F354" s="3"/>
      <c r="G354" s="7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6"/>
      <c r="F355" s="3"/>
      <c r="G355" s="7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6"/>
      <c r="F356" s="3"/>
      <c r="G356" s="7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6"/>
      <c r="F357" s="3"/>
      <c r="G357" s="7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6"/>
      <c r="F358" s="3"/>
      <c r="G358" s="7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6"/>
      <c r="F359" s="3"/>
      <c r="G359" s="7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6"/>
      <c r="F360" s="3"/>
      <c r="G360" s="7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6"/>
      <c r="F361" s="3"/>
      <c r="G361" s="7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6"/>
      <c r="F362" s="3"/>
      <c r="G362" s="7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6"/>
      <c r="F363" s="3"/>
      <c r="G363" s="7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6"/>
      <c r="F364" s="3"/>
      <c r="G364" s="7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6"/>
      <c r="F365" s="3"/>
      <c r="G365" s="7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6"/>
      <c r="F366" s="3"/>
      <c r="G366" s="7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6"/>
      <c r="F367" s="3"/>
      <c r="G367" s="7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6"/>
      <c r="F368" s="3"/>
      <c r="G368" s="7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6"/>
      <c r="F369" s="3"/>
      <c r="G369" s="7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6"/>
      <c r="F370" s="3"/>
      <c r="G370" s="7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6"/>
      <c r="F371" s="3"/>
      <c r="G371" s="7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6"/>
      <c r="F372" s="3"/>
      <c r="G372" s="7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6"/>
      <c r="F373" s="3"/>
      <c r="G373" s="7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6"/>
      <c r="F374" s="3"/>
      <c r="G374" s="7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6"/>
      <c r="F375" s="3"/>
      <c r="G375" s="7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6"/>
      <c r="F376" s="3"/>
      <c r="G376" s="7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6"/>
      <c r="F377" s="3"/>
      <c r="G377" s="7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6"/>
      <c r="F378" s="3"/>
      <c r="G378" s="7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6"/>
      <c r="F379" s="3"/>
      <c r="G379" s="7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6"/>
      <c r="F380" s="3"/>
      <c r="G380" s="7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6"/>
      <c r="F381" s="3"/>
      <c r="G381" s="7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6"/>
      <c r="F382" s="3"/>
      <c r="G382" s="7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6"/>
      <c r="F383" s="3"/>
      <c r="G383" s="7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6"/>
      <c r="F384" s="3"/>
      <c r="G384" s="7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6"/>
      <c r="F385" s="3"/>
      <c r="G385" s="7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6"/>
      <c r="F386" s="3"/>
      <c r="G386" s="7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6"/>
      <c r="F387" s="3"/>
      <c r="G387" s="7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6"/>
      <c r="F388" s="3"/>
      <c r="G388" s="7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6"/>
      <c r="F389" s="3"/>
      <c r="G389" s="7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6"/>
      <c r="F390" s="3"/>
      <c r="G390" s="7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6"/>
      <c r="F391" s="3"/>
      <c r="G391" s="7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6"/>
      <c r="F392" s="3"/>
      <c r="G392" s="7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6"/>
      <c r="F393" s="3"/>
      <c r="G393" s="7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6"/>
      <c r="F394" s="3"/>
      <c r="G394" s="7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6"/>
      <c r="F395" s="3"/>
      <c r="G395" s="7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6"/>
      <c r="F396" s="3"/>
      <c r="G396" s="7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6"/>
      <c r="F397" s="3"/>
      <c r="G397" s="7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6"/>
      <c r="F398" s="3"/>
      <c r="G398" s="7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6"/>
      <c r="F399" s="3"/>
      <c r="G399" s="7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6"/>
      <c r="F400" s="3"/>
      <c r="G400" s="7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6"/>
      <c r="F401" s="3"/>
      <c r="G401" s="7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6"/>
      <c r="F402" s="3"/>
      <c r="G402" s="7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6"/>
      <c r="F403" s="3"/>
      <c r="G403" s="7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6"/>
      <c r="F404" s="3"/>
      <c r="G404" s="7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6"/>
      <c r="F405" s="3"/>
      <c r="G405" s="7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6"/>
      <c r="F406" s="3"/>
      <c r="G406" s="7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6"/>
      <c r="F407" s="3"/>
      <c r="G407" s="7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6"/>
      <c r="F408" s="3"/>
      <c r="G408" s="7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6"/>
      <c r="F409" s="3"/>
      <c r="G409" s="7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6"/>
      <c r="F410" s="3"/>
      <c r="G410" s="7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6"/>
      <c r="F411" s="3"/>
      <c r="G411" s="7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6"/>
      <c r="F412" s="3"/>
      <c r="G412" s="7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6"/>
      <c r="F413" s="3"/>
      <c r="G413" s="7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6"/>
      <c r="F414" s="3"/>
      <c r="G414" s="7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6"/>
      <c r="F415" s="3"/>
      <c r="G415" s="7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6"/>
      <c r="F416" s="3"/>
      <c r="G416" s="7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6"/>
      <c r="F417" s="3"/>
      <c r="G417" s="7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6"/>
      <c r="F418" s="3"/>
      <c r="G418" s="7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6"/>
      <c r="F419" s="3"/>
      <c r="G419" s="7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6"/>
      <c r="F420" s="3"/>
      <c r="G420" s="7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6"/>
      <c r="F421" s="3"/>
      <c r="G421" s="7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6"/>
      <c r="F422" s="3"/>
      <c r="G422" s="7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6"/>
      <c r="F423" s="3"/>
      <c r="G423" s="7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6"/>
      <c r="F424" s="3"/>
      <c r="G424" s="7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6"/>
      <c r="F425" s="3"/>
      <c r="G425" s="7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6"/>
      <c r="F426" s="3"/>
      <c r="G426" s="7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6"/>
      <c r="F427" s="3"/>
      <c r="G427" s="7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6"/>
      <c r="F428" s="3"/>
      <c r="G428" s="7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6"/>
      <c r="F429" s="3"/>
      <c r="G429" s="7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6"/>
      <c r="F430" s="3"/>
      <c r="G430" s="7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6"/>
      <c r="F431" s="3"/>
      <c r="G431" s="7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6"/>
      <c r="F432" s="3"/>
      <c r="G432" s="7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6"/>
      <c r="F433" s="3"/>
      <c r="G433" s="7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6"/>
      <c r="F434" s="3"/>
      <c r="G434" s="7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6"/>
      <c r="F435" s="3"/>
      <c r="G435" s="7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6"/>
      <c r="F436" s="3"/>
      <c r="G436" s="7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6"/>
      <c r="F437" s="3"/>
      <c r="G437" s="7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6"/>
      <c r="F438" s="3"/>
      <c r="G438" s="7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6"/>
      <c r="F439" s="3"/>
      <c r="G439" s="7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6"/>
      <c r="F440" s="3"/>
      <c r="G440" s="7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6"/>
      <c r="F441" s="3"/>
      <c r="G441" s="7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6"/>
      <c r="F442" s="3"/>
      <c r="G442" s="7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6"/>
      <c r="F443" s="3"/>
      <c r="G443" s="7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6"/>
      <c r="F444" s="3"/>
      <c r="G444" s="7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6"/>
      <c r="F445" s="3"/>
      <c r="G445" s="7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6"/>
      <c r="F446" s="3"/>
      <c r="G446" s="7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6"/>
      <c r="F447" s="3"/>
      <c r="G447" s="7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6"/>
      <c r="F448" s="3"/>
      <c r="G448" s="7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6"/>
      <c r="F449" s="3"/>
      <c r="G449" s="7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6"/>
      <c r="F450" s="3"/>
      <c r="G450" s="7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6"/>
      <c r="F451" s="3"/>
      <c r="G451" s="7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6"/>
      <c r="F452" s="3"/>
      <c r="G452" s="7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6"/>
      <c r="F453" s="3"/>
      <c r="G453" s="7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6"/>
      <c r="F454" s="3"/>
      <c r="G454" s="7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6"/>
      <c r="F455" s="3"/>
      <c r="G455" s="7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6"/>
      <c r="F456" s="3"/>
      <c r="G456" s="7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6"/>
      <c r="F457" s="3"/>
      <c r="G457" s="7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6"/>
      <c r="F458" s="3"/>
      <c r="G458" s="7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6"/>
      <c r="F459" s="3"/>
      <c r="G459" s="7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6"/>
      <c r="F460" s="3"/>
      <c r="G460" s="7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6"/>
      <c r="F461" s="3"/>
      <c r="G461" s="7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6"/>
      <c r="F462" s="3"/>
      <c r="G462" s="7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6"/>
      <c r="F463" s="3"/>
      <c r="G463" s="7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6"/>
      <c r="F464" s="3"/>
      <c r="G464" s="7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6"/>
      <c r="F465" s="3"/>
      <c r="G465" s="7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6"/>
      <c r="F466" s="3"/>
      <c r="G466" s="7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6"/>
      <c r="F467" s="3"/>
      <c r="G467" s="7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6"/>
      <c r="F468" s="3"/>
      <c r="G468" s="7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6"/>
      <c r="F469" s="3"/>
      <c r="G469" s="7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6"/>
      <c r="F470" s="3"/>
      <c r="G470" s="7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6"/>
      <c r="F471" s="3"/>
      <c r="G471" s="7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6"/>
      <c r="F472" s="3"/>
      <c r="G472" s="7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6"/>
      <c r="F473" s="3"/>
      <c r="G473" s="7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6"/>
      <c r="F474" s="3"/>
      <c r="G474" s="7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6"/>
      <c r="F475" s="3"/>
      <c r="G475" s="7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6"/>
      <c r="F476" s="3"/>
      <c r="G476" s="7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6"/>
      <c r="F477" s="3"/>
      <c r="G477" s="7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6"/>
      <c r="F478" s="3"/>
      <c r="G478" s="7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6"/>
      <c r="F479" s="3"/>
      <c r="G479" s="7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6"/>
      <c r="F480" s="3"/>
      <c r="G480" s="7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6"/>
      <c r="F481" s="3"/>
      <c r="G481" s="7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6"/>
      <c r="F482" s="3"/>
      <c r="G482" s="7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6"/>
      <c r="F483" s="3"/>
      <c r="G483" s="7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6"/>
      <c r="F484" s="3"/>
      <c r="G484" s="7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6"/>
      <c r="F485" s="3"/>
      <c r="G485" s="7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6"/>
      <c r="F486" s="3"/>
      <c r="G486" s="7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6"/>
      <c r="F487" s="3"/>
      <c r="G487" s="7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6"/>
      <c r="F488" s="3"/>
      <c r="G488" s="7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6"/>
      <c r="F489" s="3"/>
      <c r="G489" s="7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6"/>
      <c r="F490" s="3"/>
      <c r="G490" s="7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6"/>
      <c r="F491" s="3"/>
      <c r="G491" s="7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6"/>
      <c r="F492" s="3"/>
      <c r="G492" s="7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6"/>
      <c r="F493" s="3"/>
      <c r="G493" s="7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6"/>
      <c r="F494" s="3"/>
      <c r="G494" s="7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6"/>
      <c r="F495" s="3"/>
      <c r="G495" s="7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6"/>
      <c r="F496" s="3"/>
      <c r="G496" s="7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6"/>
      <c r="F497" s="3"/>
      <c r="G497" s="7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6"/>
      <c r="F498" s="3"/>
      <c r="G498" s="7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6"/>
      <c r="F499" s="3"/>
      <c r="G499" s="7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6"/>
      <c r="F500" s="3"/>
      <c r="G500" s="7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6"/>
      <c r="F501" s="3"/>
      <c r="G501" s="7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6"/>
      <c r="F502" s="3"/>
      <c r="G502" s="7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6"/>
      <c r="F503" s="3"/>
      <c r="G503" s="7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6"/>
      <c r="F504" s="3"/>
      <c r="G504" s="7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6"/>
      <c r="F505" s="3"/>
      <c r="G505" s="7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6"/>
      <c r="F506" s="3"/>
      <c r="G506" s="7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6"/>
      <c r="F507" s="3"/>
      <c r="G507" s="7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6"/>
      <c r="F508" s="3"/>
      <c r="G508" s="7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6"/>
      <c r="F509" s="3"/>
      <c r="G509" s="7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6"/>
      <c r="F510" s="3"/>
      <c r="G510" s="7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6"/>
      <c r="F511" s="3"/>
      <c r="G511" s="7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6"/>
      <c r="F512" s="3"/>
      <c r="G512" s="7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6"/>
      <c r="F513" s="3"/>
      <c r="G513" s="7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6"/>
      <c r="F514" s="3"/>
      <c r="G514" s="7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6"/>
      <c r="F515" s="3"/>
      <c r="G515" s="7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6"/>
      <c r="F516" s="3"/>
      <c r="G516" s="7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6"/>
      <c r="F517" s="3"/>
      <c r="G517" s="7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6"/>
      <c r="F518" s="3"/>
      <c r="G518" s="7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6"/>
      <c r="F519" s="3"/>
      <c r="G519" s="7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6"/>
      <c r="F520" s="3"/>
      <c r="G520" s="7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6"/>
      <c r="F521" s="3"/>
      <c r="G521" s="7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6"/>
      <c r="F522" s="3"/>
      <c r="G522" s="7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6"/>
      <c r="F523" s="3"/>
      <c r="G523" s="7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6"/>
      <c r="F524" s="3"/>
      <c r="G524" s="7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6"/>
      <c r="F525" s="3"/>
      <c r="G525" s="7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6"/>
      <c r="F526" s="3"/>
      <c r="G526" s="7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6"/>
      <c r="F527" s="3"/>
      <c r="G527" s="7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6"/>
      <c r="F528" s="3"/>
      <c r="G528" s="7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6"/>
      <c r="F529" s="3"/>
      <c r="G529" s="7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6"/>
      <c r="F530" s="3"/>
      <c r="G530" s="7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6"/>
      <c r="F531" s="3"/>
      <c r="G531" s="7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6"/>
      <c r="F532" s="3"/>
      <c r="G532" s="7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6"/>
      <c r="F533" s="3"/>
      <c r="G533" s="7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6"/>
      <c r="F534" s="3"/>
      <c r="G534" s="7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6"/>
      <c r="F535" s="3"/>
      <c r="G535" s="7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6"/>
      <c r="F536" s="3"/>
      <c r="G536" s="7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6"/>
      <c r="F537" s="3"/>
      <c r="G537" s="7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6"/>
      <c r="F538" s="3"/>
      <c r="G538" s="7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6"/>
      <c r="F539" s="3"/>
      <c r="G539" s="7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6"/>
      <c r="F540" s="3"/>
      <c r="G540" s="7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6"/>
      <c r="F541" s="3"/>
      <c r="G541" s="7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6"/>
      <c r="F542" s="3"/>
      <c r="G542" s="7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6"/>
      <c r="F543" s="3"/>
      <c r="G543" s="7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6"/>
      <c r="F544" s="3"/>
      <c r="G544" s="7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6"/>
      <c r="F545" s="3"/>
      <c r="G545" s="7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6"/>
      <c r="F546" s="3"/>
      <c r="G546" s="7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6"/>
      <c r="F547" s="3"/>
      <c r="G547" s="7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6"/>
      <c r="F548" s="3"/>
      <c r="G548" s="7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6"/>
      <c r="F549" s="3"/>
      <c r="G549" s="7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6"/>
      <c r="F550" s="3"/>
      <c r="G550" s="7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6"/>
      <c r="F551" s="3"/>
      <c r="G551" s="7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6"/>
      <c r="F552" s="3"/>
      <c r="G552" s="7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6"/>
      <c r="F553" s="3"/>
      <c r="G553" s="7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6"/>
      <c r="F554" s="3"/>
      <c r="G554" s="7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6"/>
      <c r="F555" s="3"/>
      <c r="G555" s="7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6"/>
      <c r="F556" s="3"/>
      <c r="G556" s="7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6"/>
      <c r="F557" s="3"/>
      <c r="G557" s="7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6"/>
      <c r="F558" s="3"/>
      <c r="G558" s="7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6"/>
      <c r="F559" s="3"/>
      <c r="G559" s="7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6"/>
      <c r="F560" s="3"/>
      <c r="G560" s="7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6"/>
      <c r="F561" s="3"/>
      <c r="G561" s="7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6"/>
      <c r="F562" s="3"/>
      <c r="G562" s="7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6"/>
      <c r="F563" s="3"/>
      <c r="G563" s="7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6"/>
      <c r="F564" s="3"/>
      <c r="G564" s="7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6"/>
      <c r="F565" s="3"/>
      <c r="G565" s="7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6"/>
      <c r="F566" s="3"/>
      <c r="G566" s="7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6"/>
      <c r="F567" s="3"/>
      <c r="G567" s="7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6"/>
      <c r="F568" s="3"/>
      <c r="G568" s="7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6"/>
      <c r="F569" s="3"/>
      <c r="G569" s="7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6"/>
      <c r="F570" s="3"/>
      <c r="G570" s="7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6"/>
      <c r="F571" s="3"/>
      <c r="G571" s="7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6"/>
      <c r="F572" s="3"/>
      <c r="G572" s="7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6"/>
      <c r="F573" s="3"/>
      <c r="G573" s="7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6"/>
      <c r="F574" s="3"/>
      <c r="G574" s="7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6"/>
      <c r="F575" s="3"/>
      <c r="G575" s="7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6"/>
      <c r="F576" s="3"/>
      <c r="G576" s="7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6"/>
      <c r="F577" s="3"/>
      <c r="G577" s="7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6"/>
      <c r="F578" s="3"/>
      <c r="G578" s="7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6"/>
      <c r="F579" s="3"/>
      <c r="G579" s="7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6"/>
      <c r="F580" s="3"/>
      <c r="G580" s="7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6"/>
      <c r="F581" s="3"/>
      <c r="G581" s="7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6"/>
      <c r="F582" s="3"/>
      <c r="G582" s="7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6"/>
      <c r="F583" s="3"/>
      <c r="G583" s="7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6"/>
      <c r="F584" s="3"/>
      <c r="G584" s="7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6"/>
      <c r="F585" s="3"/>
      <c r="G585" s="7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6"/>
      <c r="F586" s="3"/>
      <c r="G586" s="7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6"/>
      <c r="F587" s="3"/>
      <c r="G587" s="7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6"/>
      <c r="F588" s="3"/>
      <c r="G588" s="7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6"/>
      <c r="F589" s="3"/>
      <c r="G589" s="7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6"/>
      <c r="F590" s="3"/>
      <c r="G590" s="7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6"/>
      <c r="F591" s="3"/>
      <c r="G591" s="7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6"/>
      <c r="F592" s="3"/>
      <c r="G592" s="7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6"/>
      <c r="F593" s="3"/>
      <c r="G593" s="7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6"/>
      <c r="F594" s="3"/>
      <c r="G594" s="7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6"/>
      <c r="F595" s="3"/>
      <c r="G595" s="7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6"/>
      <c r="F596" s="3"/>
      <c r="G596" s="7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6"/>
      <c r="F597" s="3"/>
      <c r="G597" s="7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6"/>
      <c r="F598" s="3"/>
      <c r="G598" s="7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6"/>
      <c r="F599" s="3"/>
      <c r="G599" s="7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6"/>
      <c r="F600" s="3"/>
      <c r="G600" s="7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6"/>
      <c r="F601" s="3"/>
      <c r="G601" s="7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6"/>
      <c r="F602" s="3"/>
      <c r="G602" s="7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6"/>
      <c r="F603" s="3"/>
      <c r="G603" s="7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6"/>
      <c r="F604" s="3"/>
      <c r="G604" s="7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6"/>
      <c r="F605" s="3"/>
      <c r="G605" s="7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6"/>
      <c r="F606" s="3"/>
      <c r="G606" s="7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6"/>
      <c r="F607" s="3"/>
      <c r="G607" s="7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6"/>
      <c r="F608" s="3"/>
      <c r="G608" s="7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6"/>
      <c r="F609" s="3"/>
      <c r="G609" s="7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6"/>
      <c r="F610" s="3"/>
      <c r="G610" s="7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6"/>
      <c r="F611" s="3"/>
      <c r="G611" s="7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6"/>
      <c r="F612" s="3"/>
      <c r="G612" s="7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6"/>
      <c r="F613" s="3"/>
      <c r="G613" s="7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6"/>
      <c r="F614" s="3"/>
      <c r="G614" s="7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6"/>
      <c r="F615" s="3"/>
      <c r="G615" s="7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6"/>
      <c r="F616" s="3"/>
      <c r="G616" s="7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6"/>
      <c r="F617" s="3"/>
      <c r="G617" s="7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6"/>
      <c r="F618" s="3"/>
      <c r="G618" s="7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6"/>
      <c r="F619" s="3"/>
      <c r="G619" s="7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6"/>
      <c r="F620" s="3"/>
      <c r="G620" s="7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6"/>
      <c r="F621" s="3"/>
      <c r="G621" s="7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6"/>
      <c r="F622" s="3"/>
      <c r="G622" s="7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6"/>
      <c r="F623" s="3"/>
      <c r="G623" s="7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6"/>
      <c r="F624" s="3"/>
      <c r="G624" s="7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6"/>
      <c r="F625" s="3"/>
      <c r="G625" s="7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6"/>
      <c r="F626" s="3"/>
      <c r="G626" s="7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6"/>
      <c r="F627" s="3"/>
      <c r="G627" s="7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6"/>
      <c r="F628" s="3"/>
      <c r="G628" s="7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6"/>
      <c r="F629" s="3"/>
      <c r="G629" s="7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6"/>
      <c r="F630" s="3"/>
      <c r="G630" s="7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6"/>
      <c r="F631" s="3"/>
      <c r="G631" s="7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6"/>
      <c r="F632" s="3"/>
      <c r="G632" s="7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6"/>
      <c r="F633" s="3"/>
      <c r="G633" s="7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6"/>
      <c r="F634" s="3"/>
      <c r="G634" s="7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6"/>
      <c r="F635" s="3"/>
      <c r="G635" s="7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6"/>
      <c r="F636" s="3"/>
      <c r="G636" s="7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6"/>
      <c r="F637" s="3"/>
      <c r="G637" s="7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6"/>
      <c r="F638" s="3"/>
      <c r="G638" s="7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6"/>
      <c r="F639" s="3"/>
      <c r="G639" s="7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6"/>
      <c r="F640" s="3"/>
      <c r="G640" s="7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6"/>
      <c r="F641" s="3"/>
      <c r="G641" s="7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6"/>
      <c r="F642" s="3"/>
      <c r="G642" s="7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6"/>
      <c r="F643" s="3"/>
      <c r="G643" s="7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6"/>
      <c r="F644" s="3"/>
      <c r="G644" s="7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6"/>
      <c r="F645" s="3"/>
      <c r="G645" s="7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6"/>
      <c r="F646" s="3"/>
      <c r="G646" s="7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6"/>
      <c r="F647" s="3"/>
      <c r="G647" s="7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6"/>
      <c r="F648" s="3"/>
      <c r="G648" s="7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6"/>
      <c r="F649" s="3"/>
      <c r="G649" s="7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6"/>
      <c r="F650" s="3"/>
      <c r="G650" s="7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6"/>
      <c r="F651" s="3"/>
      <c r="G651" s="7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6"/>
      <c r="F652" s="3"/>
      <c r="G652" s="7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6"/>
      <c r="F653" s="3"/>
      <c r="G653" s="7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6"/>
      <c r="F654" s="3"/>
      <c r="G654" s="7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6"/>
      <c r="F655" s="3"/>
      <c r="G655" s="7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6"/>
      <c r="F656" s="3"/>
      <c r="G656" s="7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6"/>
      <c r="F657" s="3"/>
      <c r="G657" s="7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6"/>
      <c r="F658" s="3"/>
      <c r="G658" s="7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6"/>
      <c r="F659" s="3"/>
      <c r="G659" s="7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6"/>
      <c r="F660" s="3"/>
      <c r="G660" s="7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6"/>
      <c r="F661" s="3"/>
      <c r="G661" s="7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6"/>
      <c r="F662" s="3"/>
      <c r="G662" s="7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6"/>
      <c r="F663" s="3"/>
      <c r="G663" s="7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6"/>
      <c r="F664" s="3"/>
      <c r="G664" s="7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6"/>
      <c r="F665" s="3"/>
      <c r="G665" s="7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6"/>
      <c r="F666" s="3"/>
      <c r="G666" s="7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6"/>
      <c r="F667" s="3"/>
      <c r="G667" s="7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6"/>
      <c r="F668" s="3"/>
      <c r="G668" s="7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6"/>
      <c r="F669" s="3"/>
      <c r="G669" s="7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6"/>
      <c r="F670" s="3"/>
      <c r="G670" s="7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6"/>
      <c r="F671" s="3"/>
      <c r="G671" s="7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6"/>
      <c r="F672" s="3"/>
      <c r="G672" s="7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6"/>
      <c r="F673" s="3"/>
      <c r="G673" s="7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6"/>
      <c r="F674" s="3"/>
      <c r="G674" s="7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6"/>
      <c r="F675" s="3"/>
      <c r="G675" s="7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6"/>
      <c r="F676" s="3"/>
      <c r="G676" s="7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6"/>
      <c r="F677" s="3"/>
      <c r="G677" s="7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6"/>
      <c r="F678" s="3"/>
      <c r="G678" s="7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6"/>
      <c r="F679" s="3"/>
      <c r="G679" s="7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6"/>
      <c r="F680" s="3"/>
      <c r="G680" s="7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6"/>
      <c r="F681" s="3"/>
      <c r="G681" s="7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6"/>
      <c r="F682" s="3"/>
      <c r="G682" s="7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6"/>
      <c r="F683" s="3"/>
      <c r="G683" s="7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6"/>
      <c r="F684" s="3"/>
      <c r="G684" s="7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6"/>
      <c r="F685" s="3"/>
      <c r="G685" s="7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6"/>
      <c r="F686" s="3"/>
      <c r="G686" s="7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6"/>
      <c r="F687" s="3"/>
      <c r="G687" s="7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6"/>
      <c r="F688" s="3"/>
      <c r="G688" s="7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6"/>
      <c r="F689" s="3"/>
      <c r="G689" s="7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6"/>
      <c r="F690" s="3"/>
      <c r="G690" s="7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6"/>
      <c r="F691" s="3"/>
      <c r="G691" s="7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6"/>
      <c r="F692" s="3"/>
      <c r="G692" s="7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6"/>
      <c r="F693" s="3"/>
      <c r="G693" s="7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6"/>
      <c r="F694" s="3"/>
      <c r="G694" s="7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6"/>
      <c r="F695" s="3"/>
      <c r="G695" s="7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6"/>
      <c r="F696" s="3"/>
      <c r="G696" s="7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6"/>
      <c r="F697" s="3"/>
      <c r="G697" s="7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6"/>
      <c r="F698" s="3"/>
      <c r="G698" s="7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6"/>
      <c r="F699" s="3"/>
      <c r="G699" s="7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6"/>
      <c r="F700" s="3"/>
      <c r="G700" s="7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6"/>
      <c r="F701" s="3"/>
      <c r="G701" s="7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6"/>
      <c r="F702" s="3"/>
      <c r="G702" s="7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6"/>
      <c r="F703" s="3"/>
      <c r="G703" s="7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6"/>
      <c r="F704" s="3"/>
      <c r="G704" s="7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6"/>
      <c r="F705" s="3"/>
      <c r="G705" s="7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6"/>
      <c r="F706" s="3"/>
      <c r="G706" s="7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6"/>
      <c r="F707" s="3"/>
      <c r="G707" s="7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6"/>
      <c r="F708" s="3"/>
      <c r="G708" s="7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6"/>
      <c r="F709" s="3"/>
      <c r="G709" s="7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6"/>
      <c r="F710" s="3"/>
      <c r="G710" s="7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6"/>
      <c r="F711" s="3"/>
      <c r="G711" s="7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6"/>
      <c r="F712" s="3"/>
      <c r="G712" s="7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6"/>
      <c r="F713" s="3"/>
      <c r="G713" s="7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6"/>
      <c r="F714" s="3"/>
      <c r="G714" s="7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6"/>
      <c r="F715" s="3"/>
      <c r="G715" s="7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6"/>
      <c r="F716" s="3"/>
      <c r="G716" s="7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6"/>
      <c r="F717" s="3"/>
      <c r="G717" s="7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6"/>
      <c r="F718" s="3"/>
      <c r="G718" s="7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6"/>
      <c r="F719" s="3"/>
      <c r="G719" s="7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6"/>
      <c r="F720" s="3"/>
      <c r="G720" s="7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6"/>
      <c r="F721" s="3"/>
      <c r="G721" s="7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6"/>
      <c r="F722" s="3"/>
      <c r="G722" s="7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6"/>
      <c r="F723" s="3"/>
      <c r="G723" s="7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6"/>
      <c r="F724" s="3"/>
      <c r="G724" s="7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6"/>
      <c r="F725" s="3"/>
      <c r="G725" s="7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6"/>
      <c r="F726" s="3"/>
      <c r="G726" s="7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6"/>
      <c r="F727" s="3"/>
      <c r="G727" s="7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6"/>
      <c r="F728" s="3"/>
      <c r="G728" s="7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6"/>
      <c r="F729" s="3"/>
      <c r="G729" s="7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6"/>
      <c r="F730" s="3"/>
      <c r="G730" s="7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6"/>
      <c r="F731" s="3"/>
      <c r="G731" s="7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6"/>
      <c r="F732" s="3"/>
      <c r="G732" s="7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6"/>
      <c r="F733" s="3"/>
      <c r="G733" s="7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6"/>
      <c r="F734" s="3"/>
      <c r="G734" s="7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6"/>
      <c r="F735" s="3"/>
      <c r="G735" s="7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6"/>
      <c r="F736" s="3"/>
      <c r="G736" s="7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6"/>
      <c r="F737" s="3"/>
      <c r="G737" s="7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6"/>
      <c r="F738" s="3"/>
      <c r="G738" s="7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6"/>
      <c r="F739" s="3"/>
      <c r="G739" s="7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6"/>
      <c r="F740" s="3"/>
      <c r="G740" s="7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6"/>
      <c r="F741" s="3"/>
      <c r="G741" s="7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6"/>
      <c r="F742" s="3"/>
      <c r="G742" s="7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6"/>
      <c r="F743" s="3"/>
      <c r="G743" s="7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6"/>
      <c r="F744" s="3"/>
      <c r="G744" s="7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6"/>
      <c r="F745" s="3"/>
      <c r="G745" s="7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6"/>
      <c r="F746" s="3"/>
      <c r="G746" s="7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6"/>
      <c r="F747" s="3"/>
      <c r="G747" s="7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6"/>
      <c r="F748" s="3"/>
      <c r="G748" s="7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6"/>
      <c r="F749" s="3"/>
      <c r="G749" s="7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6"/>
      <c r="F750" s="3"/>
      <c r="G750" s="7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6"/>
      <c r="F751" s="3"/>
      <c r="G751" s="7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6"/>
      <c r="F752" s="3"/>
      <c r="G752" s="7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6"/>
      <c r="F753" s="3"/>
      <c r="G753" s="7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6"/>
      <c r="F754" s="3"/>
      <c r="G754" s="7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6"/>
      <c r="F755" s="3"/>
      <c r="G755" s="7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6"/>
      <c r="F756" s="3"/>
      <c r="G756" s="7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6"/>
      <c r="F757" s="3"/>
      <c r="G757" s="7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6"/>
      <c r="F758" s="3"/>
      <c r="G758" s="7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6"/>
      <c r="F759" s="3"/>
      <c r="G759" s="7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6"/>
      <c r="F760" s="3"/>
      <c r="G760" s="7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6"/>
      <c r="F761" s="3"/>
      <c r="G761" s="7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6"/>
      <c r="F762" s="3"/>
      <c r="G762" s="7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6"/>
      <c r="F763" s="3"/>
      <c r="G763" s="7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6"/>
      <c r="F764" s="3"/>
      <c r="G764" s="7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6"/>
      <c r="F765" s="3"/>
      <c r="G765" s="7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6"/>
      <c r="F766" s="3"/>
      <c r="G766" s="7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6"/>
      <c r="F767" s="3"/>
      <c r="G767" s="7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6"/>
      <c r="F768" s="3"/>
      <c r="G768" s="7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6"/>
      <c r="F769" s="3"/>
      <c r="G769" s="7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6"/>
      <c r="F770" s="3"/>
      <c r="G770" s="7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6"/>
      <c r="F771" s="3"/>
      <c r="G771" s="7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6"/>
      <c r="F772" s="3"/>
      <c r="G772" s="7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6"/>
      <c r="F773" s="3"/>
      <c r="G773" s="7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6"/>
      <c r="F774" s="3"/>
      <c r="G774" s="7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6"/>
      <c r="F775" s="3"/>
      <c r="G775" s="7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6"/>
      <c r="F776" s="3"/>
      <c r="G776" s="7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6"/>
      <c r="F777" s="3"/>
      <c r="G777" s="7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6"/>
      <c r="F778" s="3"/>
      <c r="G778" s="7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6"/>
      <c r="F779" s="3"/>
      <c r="G779" s="7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6"/>
      <c r="F780" s="3"/>
      <c r="G780" s="7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6"/>
      <c r="F781" s="3"/>
      <c r="G781" s="7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6"/>
      <c r="F782" s="3"/>
      <c r="G782" s="7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6"/>
      <c r="F783" s="3"/>
      <c r="G783" s="7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6"/>
      <c r="F784" s="3"/>
      <c r="G784" s="7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6"/>
      <c r="F785" s="3"/>
      <c r="G785" s="7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6"/>
      <c r="F786" s="3"/>
      <c r="G786" s="7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6"/>
      <c r="F787" s="3"/>
      <c r="G787" s="7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6"/>
      <c r="F788" s="3"/>
      <c r="G788" s="7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6"/>
      <c r="F789" s="3"/>
      <c r="G789" s="7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6"/>
      <c r="F790" s="3"/>
      <c r="G790" s="7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6"/>
      <c r="F791" s="3"/>
      <c r="G791" s="7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6"/>
      <c r="F792" s="3"/>
      <c r="G792" s="7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6"/>
      <c r="F793" s="3"/>
      <c r="G793" s="7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6"/>
      <c r="F794" s="3"/>
      <c r="G794" s="7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6"/>
      <c r="F795" s="3"/>
      <c r="G795" s="7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6"/>
      <c r="F796" s="3"/>
      <c r="G796" s="7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6"/>
      <c r="F797" s="3"/>
      <c r="G797" s="7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6"/>
      <c r="F798" s="3"/>
      <c r="G798" s="7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6"/>
      <c r="F799" s="3"/>
      <c r="G799" s="7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6"/>
      <c r="F800" s="3"/>
      <c r="G800" s="7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6"/>
      <c r="F801" s="3"/>
      <c r="G801" s="7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6"/>
      <c r="F802" s="3"/>
      <c r="G802" s="7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6"/>
      <c r="F803" s="3"/>
      <c r="G803" s="7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6"/>
      <c r="F804" s="3"/>
      <c r="G804" s="7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6"/>
      <c r="F805" s="3"/>
      <c r="G805" s="7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6"/>
      <c r="F806" s="3"/>
      <c r="G806" s="7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6"/>
      <c r="F807" s="3"/>
      <c r="G807" s="7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6"/>
      <c r="F808" s="3"/>
      <c r="G808" s="7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6"/>
      <c r="F809" s="3"/>
      <c r="G809" s="7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6"/>
      <c r="F810" s="3"/>
      <c r="G810" s="7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6"/>
      <c r="F811" s="3"/>
      <c r="G811" s="7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6"/>
      <c r="F812" s="3"/>
      <c r="G812" s="7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6"/>
      <c r="F813" s="3"/>
      <c r="G813" s="7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6"/>
      <c r="F814" s="3"/>
      <c r="G814" s="7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6"/>
      <c r="F815" s="3"/>
      <c r="G815" s="7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6"/>
      <c r="F816" s="3"/>
      <c r="G816" s="7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6"/>
      <c r="F817" s="3"/>
      <c r="G817" s="7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6"/>
      <c r="F818" s="3"/>
      <c r="G818" s="7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6"/>
      <c r="F819" s="3"/>
      <c r="G819" s="7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6"/>
      <c r="F820" s="3"/>
      <c r="G820" s="7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6"/>
      <c r="F821" s="3"/>
      <c r="G821" s="7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6"/>
      <c r="F822" s="3"/>
      <c r="G822" s="7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6"/>
      <c r="F823" s="3"/>
      <c r="G823" s="7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6"/>
      <c r="F824" s="3"/>
      <c r="G824" s="7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6"/>
      <c r="F825" s="3"/>
      <c r="G825" s="7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6"/>
      <c r="F826" s="3"/>
      <c r="G826" s="7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6"/>
      <c r="F827" s="3"/>
      <c r="G827" s="7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6"/>
      <c r="F828" s="3"/>
      <c r="G828" s="7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6"/>
      <c r="F829" s="3"/>
      <c r="G829" s="7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6"/>
      <c r="F830" s="3"/>
      <c r="G830" s="7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6"/>
      <c r="F831" s="3"/>
      <c r="G831" s="7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6"/>
      <c r="F832" s="3"/>
      <c r="G832" s="7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6"/>
      <c r="F833" s="3"/>
      <c r="G833" s="7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6"/>
      <c r="F834" s="3"/>
      <c r="G834" s="7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6"/>
      <c r="F835" s="3"/>
      <c r="G835" s="7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6"/>
      <c r="F836" s="3"/>
      <c r="G836" s="7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6"/>
      <c r="F837" s="3"/>
      <c r="G837" s="7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6"/>
      <c r="F838" s="3"/>
      <c r="G838" s="7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6"/>
      <c r="F839" s="3"/>
      <c r="G839" s="7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6"/>
      <c r="F840" s="3"/>
      <c r="G840" s="7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6"/>
      <c r="F841" s="3"/>
      <c r="G841" s="7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6"/>
      <c r="F842" s="3"/>
      <c r="G842" s="7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6"/>
      <c r="F843" s="3"/>
      <c r="G843" s="7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6"/>
      <c r="F844" s="3"/>
      <c r="G844" s="7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6"/>
      <c r="F845" s="3"/>
      <c r="G845" s="7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6"/>
      <c r="F846" s="3"/>
      <c r="G846" s="7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6"/>
      <c r="F847" s="3"/>
      <c r="G847" s="7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6"/>
      <c r="F848" s="3"/>
      <c r="G848" s="7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6"/>
      <c r="F849" s="3"/>
      <c r="G849" s="7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6"/>
      <c r="F850" s="3"/>
      <c r="G850" s="7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6"/>
      <c r="F851" s="3"/>
      <c r="G851" s="7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6"/>
      <c r="F852" s="3"/>
      <c r="G852" s="7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6"/>
      <c r="F853" s="3"/>
      <c r="G853" s="7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6"/>
      <c r="F854" s="3"/>
      <c r="G854" s="7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6"/>
      <c r="F855" s="3"/>
      <c r="G855" s="7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6"/>
      <c r="F856" s="3"/>
      <c r="G856" s="7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6"/>
      <c r="F857" s="3"/>
      <c r="G857" s="7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6"/>
      <c r="F858" s="3"/>
      <c r="G858" s="7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6"/>
      <c r="F859" s="3"/>
      <c r="G859" s="7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6"/>
      <c r="F860" s="3"/>
      <c r="G860" s="7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6"/>
      <c r="F861" s="3"/>
      <c r="G861" s="7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6"/>
      <c r="F862" s="3"/>
      <c r="G862" s="7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6"/>
      <c r="F863" s="3"/>
      <c r="G863" s="7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6"/>
      <c r="F864" s="3"/>
      <c r="G864" s="7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6"/>
      <c r="F865" s="3"/>
      <c r="G865" s="7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6"/>
      <c r="F866" s="3"/>
      <c r="G866" s="7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6"/>
      <c r="F867" s="3"/>
      <c r="G867" s="7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6"/>
      <c r="F868" s="3"/>
      <c r="G868" s="7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6"/>
      <c r="F869" s="3"/>
      <c r="G869" s="7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6"/>
      <c r="F870" s="3"/>
      <c r="G870" s="7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6"/>
      <c r="F871" s="3"/>
      <c r="G871" s="7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6"/>
      <c r="F872" s="3"/>
      <c r="G872" s="7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6"/>
      <c r="F873" s="3"/>
      <c r="G873" s="7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6"/>
      <c r="F874" s="3"/>
      <c r="G874" s="7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6"/>
      <c r="F875" s="3"/>
      <c r="G875" s="7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6"/>
      <c r="F876" s="3"/>
      <c r="G876" s="7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6"/>
      <c r="F877" s="3"/>
      <c r="G877" s="7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6"/>
      <c r="F878" s="3"/>
      <c r="G878" s="7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6"/>
      <c r="F879" s="3"/>
      <c r="G879" s="7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6"/>
      <c r="F880" s="3"/>
      <c r="G880" s="7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6"/>
      <c r="F881" s="3"/>
      <c r="G881" s="7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6"/>
      <c r="F882" s="3"/>
      <c r="G882" s="7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6"/>
      <c r="F883" s="3"/>
      <c r="G883" s="7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6"/>
      <c r="F884" s="3"/>
      <c r="G884" s="7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6"/>
      <c r="F885" s="3"/>
      <c r="G885" s="7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6"/>
      <c r="F886" s="3"/>
      <c r="G886" s="7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6"/>
      <c r="F887" s="3"/>
      <c r="G887" s="7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6"/>
      <c r="F888" s="3"/>
      <c r="G888" s="7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6"/>
      <c r="F889" s="3"/>
      <c r="G889" s="7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6"/>
      <c r="F890" s="3"/>
      <c r="G890" s="7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6"/>
      <c r="F891" s="3"/>
      <c r="G891" s="7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6"/>
      <c r="F892" s="3"/>
      <c r="G892" s="7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6"/>
      <c r="F893" s="3"/>
      <c r="G893" s="7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6"/>
      <c r="F894" s="3"/>
      <c r="G894" s="7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6"/>
      <c r="F895" s="3"/>
      <c r="G895" s="7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6"/>
      <c r="F896" s="3"/>
      <c r="G896" s="7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6"/>
      <c r="F897" s="3"/>
      <c r="G897" s="7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6"/>
      <c r="F898" s="3"/>
      <c r="G898" s="7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6"/>
      <c r="F899" s="3"/>
      <c r="G899" s="7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6"/>
      <c r="F900" s="3"/>
      <c r="G900" s="7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6"/>
      <c r="F901" s="3"/>
      <c r="G901" s="7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6"/>
      <c r="F902" s="3"/>
      <c r="G902" s="7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6"/>
      <c r="F903" s="3"/>
      <c r="G903" s="7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6"/>
      <c r="F904" s="3"/>
      <c r="G904" s="7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6"/>
      <c r="F905" s="3"/>
      <c r="G905" s="7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6"/>
      <c r="F906" s="3"/>
      <c r="G906" s="7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6"/>
      <c r="F907" s="3"/>
      <c r="G907" s="7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6"/>
      <c r="F908" s="3"/>
      <c r="G908" s="7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6"/>
      <c r="F909" s="3"/>
      <c r="G909" s="7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6"/>
      <c r="F910" s="3"/>
      <c r="G910" s="7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6"/>
      <c r="F911" s="3"/>
      <c r="G911" s="7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6"/>
      <c r="F912" s="3"/>
      <c r="G912" s="7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6"/>
      <c r="F913" s="3"/>
      <c r="G913" s="7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6"/>
      <c r="F914" s="3"/>
      <c r="G914" s="7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6"/>
      <c r="F915" s="3"/>
      <c r="G915" s="7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6"/>
      <c r="F916" s="3"/>
      <c r="G916" s="7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6"/>
      <c r="F917" s="3"/>
      <c r="G917" s="7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6"/>
      <c r="F918" s="3"/>
      <c r="G918" s="7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6"/>
      <c r="F919" s="3"/>
      <c r="G919" s="7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6"/>
      <c r="F920" s="3"/>
      <c r="G920" s="7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6"/>
      <c r="F921" s="3"/>
      <c r="G921" s="7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6"/>
      <c r="F922" s="3"/>
      <c r="G922" s="7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6"/>
      <c r="F923" s="3"/>
      <c r="G923" s="7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6"/>
      <c r="F924" s="3"/>
      <c r="G924" s="7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6"/>
      <c r="F925" s="3"/>
      <c r="G925" s="7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6"/>
      <c r="F926" s="3"/>
      <c r="G926" s="7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6"/>
      <c r="F927" s="3"/>
      <c r="G927" s="7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6"/>
      <c r="F928" s="3"/>
      <c r="G928" s="7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6"/>
      <c r="F929" s="3"/>
      <c r="G929" s="7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6"/>
      <c r="F930" s="3"/>
      <c r="G930" s="7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6"/>
      <c r="F931" s="3"/>
      <c r="G931" s="7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6"/>
      <c r="F932" s="3"/>
      <c r="G932" s="7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6"/>
      <c r="F933" s="3"/>
      <c r="G933" s="7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6"/>
      <c r="F934" s="3"/>
      <c r="G934" s="7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6"/>
      <c r="F935" s="3"/>
      <c r="G935" s="7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6"/>
      <c r="F936" s="3"/>
      <c r="G936" s="7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6"/>
      <c r="F937" s="3"/>
      <c r="G937" s="7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6"/>
      <c r="F938" s="3"/>
      <c r="G938" s="7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6"/>
      <c r="F939" s="3"/>
      <c r="G939" s="7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6"/>
      <c r="F940" s="3"/>
      <c r="G940" s="7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6"/>
      <c r="F941" s="3"/>
      <c r="G941" s="7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6"/>
      <c r="F942" s="3"/>
      <c r="G942" s="7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6"/>
      <c r="F943" s="3"/>
      <c r="G943" s="7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6"/>
      <c r="F944" s="3"/>
      <c r="G944" s="7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6"/>
      <c r="F945" s="3"/>
      <c r="G945" s="7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6"/>
      <c r="F946" s="3"/>
      <c r="G946" s="7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6"/>
      <c r="F947" s="3"/>
      <c r="G947" s="7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6"/>
      <c r="F948" s="3"/>
      <c r="G948" s="7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6"/>
      <c r="F949" s="3"/>
      <c r="G949" s="7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6"/>
      <c r="F950" s="3"/>
      <c r="G950" s="7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6"/>
      <c r="F951" s="3"/>
      <c r="G951" s="7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6"/>
      <c r="F952" s="3"/>
      <c r="G952" s="7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6"/>
      <c r="F953" s="3"/>
      <c r="G953" s="7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6"/>
      <c r="F954" s="3"/>
      <c r="G954" s="7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6"/>
      <c r="F955" s="3"/>
      <c r="G955" s="7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6"/>
      <c r="F956" s="3"/>
      <c r="G956" s="7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6"/>
      <c r="F957" s="3"/>
      <c r="G957" s="7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6"/>
      <c r="F958" s="3"/>
      <c r="G958" s="7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6"/>
      <c r="F959" s="3"/>
      <c r="G959" s="7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6"/>
      <c r="F960" s="3"/>
      <c r="G960" s="7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6"/>
      <c r="F961" s="3"/>
      <c r="G961" s="7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6"/>
      <c r="F962" s="3"/>
      <c r="G962" s="7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6"/>
      <c r="F963" s="3"/>
      <c r="G963" s="7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6"/>
      <c r="F964" s="3"/>
      <c r="G964" s="7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6"/>
      <c r="F965" s="3"/>
      <c r="G965" s="7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6"/>
      <c r="F966" s="3"/>
      <c r="G966" s="7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6"/>
      <c r="F967" s="3"/>
      <c r="G967" s="7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6"/>
      <c r="F968" s="3"/>
      <c r="G968" s="7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6"/>
      <c r="F969" s="3"/>
      <c r="G969" s="7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6"/>
      <c r="F970" s="3"/>
      <c r="G970" s="7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6"/>
      <c r="F971" s="3"/>
      <c r="G971" s="7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6"/>
      <c r="F972" s="3"/>
      <c r="G972" s="7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6"/>
      <c r="F973" s="3"/>
      <c r="G973" s="7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6"/>
      <c r="F974" s="3"/>
      <c r="G974" s="7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6"/>
      <c r="F975" s="3"/>
      <c r="G975" s="7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6"/>
      <c r="F976" s="3"/>
      <c r="G976" s="7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6"/>
      <c r="F977" s="3"/>
      <c r="G977" s="7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6"/>
      <c r="F978" s="3"/>
      <c r="G978" s="7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6"/>
      <c r="F979" s="3"/>
      <c r="G979" s="7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6"/>
      <c r="F980" s="3"/>
      <c r="G980" s="7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6"/>
      <c r="F981" s="3"/>
      <c r="G981" s="7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6"/>
      <c r="F982" s="3"/>
      <c r="G982" s="7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6"/>
      <c r="F983" s="3"/>
      <c r="G983" s="7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6"/>
      <c r="F984" s="3"/>
      <c r="G984" s="7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6"/>
      <c r="F985" s="3"/>
      <c r="G985" s="7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6"/>
      <c r="F986" s="3"/>
      <c r="G986" s="7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6"/>
      <c r="F987" s="3"/>
      <c r="G987" s="7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6"/>
      <c r="F988" s="3"/>
      <c r="G988" s="7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6"/>
      <c r="F989" s="3"/>
      <c r="G989" s="7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6"/>
      <c r="F990" s="3"/>
      <c r="G990" s="7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6"/>
      <c r="F991" s="3"/>
      <c r="G991" s="7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6"/>
      <c r="F992" s="3"/>
      <c r="G992" s="7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6"/>
      <c r="F993" s="3"/>
      <c r="G993" s="7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6"/>
      <c r="F994" s="3"/>
      <c r="G994" s="7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6"/>
      <c r="F995" s="3"/>
      <c r="G995" s="7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6"/>
      <c r="F996" s="3"/>
      <c r="G996" s="7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6"/>
      <c r="F997" s="3"/>
      <c r="G997" s="7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6"/>
      <c r="F998" s="3"/>
      <c r="G998" s="7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6"/>
      <c r="F999" s="3"/>
      <c r="G999" s="7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6"/>
      <c r="F1000" s="3"/>
      <c r="G1000" s="7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6"/>
      <c r="F1001" s="3"/>
      <c r="G1001" s="7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>
      <c r="A1002" s="3"/>
      <c r="B1002" s="3"/>
      <c r="C1002" s="3"/>
      <c r="D1002" s="3"/>
      <c r="E1002" s="6"/>
      <c r="F1002" s="3"/>
      <c r="G1002" s="7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>
      <c r="A1003" s="3"/>
      <c r="B1003" s="3"/>
      <c r="C1003" s="3"/>
      <c r="D1003" s="3"/>
      <c r="E1003" s="6"/>
      <c r="F1003" s="3"/>
      <c r="G1003" s="7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>
      <c r="A1004" s="3"/>
      <c r="B1004" s="3"/>
      <c r="C1004" s="3"/>
      <c r="D1004" s="3"/>
      <c r="E1004" s="6"/>
      <c r="F1004" s="3"/>
      <c r="G1004" s="7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mergeCells count="1">
    <mergeCell ref="F13:G13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2"/>
  <sheetViews>
    <sheetView showGridLines="0" tabSelected="1" workbookViewId="0"/>
  </sheetViews>
  <sheetFormatPr defaultColWidth="14.42578125" defaultRowHeight="15" customHeight="1"/>
  <cols>
    <col min="1" max="1" width="5.140625" customWidth="1"/>
    <col min="2" max="2" width="54.7109375" customWidth="1"/>
    <col min="3" max="3" width="19.85546875" hidden="1" customWidth="1"/>
    <col min="4" max="10" width="11.7109375" customWidth="1"/>
    <col min="11" max="26" width="17.28515625" customWidth="1"/>
  </cols>
  <sheetData>
    <row r="1" spans="1:26" ht="30" customHeight="1">
      <c r="A1" s="1" t="s">
        <v>0</v>
      </c>
      <c r="B1" s="2" t="s">
        <v>1</v>
      </c>
      <c r="C1" s="5" t="s">
        <v>2</v>
      </c>
      <c r="D1" s="3"/>
      <c r="E1" s="3"/>
      <c r="F1" s="3"/>
      <c r="G1" s="3"/>
      <c r="H1" s="3"/>
      <c r="I1" s="3"/>
      <c r="J1" s="3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0" customHeight="1">
      <c r="A2" s="1">
        <f>1</f>
        <v>1</v>
      </c>
      <c r="B2" s="10" t="s">
        <v>3</v>
      </c>
      <c r="C2" s="12" t="s">
        <v>7</v>
      </c>
      <c r="D2" s="3"/>
      <c r="E2" s="3"/>
      <c r="F2" s="3"/>
      <c r="G2" s="3"/>
      <c r="H2" s="3"/>
      <c r="I2" s="3"/>
      <c r="J2" s="3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0" customHeight="1">
      <c r="A3" s="1">
        <f t="shared" ref="A3:A81" si="0">A2+1</f>
        <v>2</v>
      </c>
      <c r="B3" s="10" t="s">
        <v>8</v>
      </c>
      <c r="C3" s="12" t="s">
        <v>11</v>
      </c>
      <c r="D3" s="3"/>
      <c r="E3" s="3"/>
      <c r="F3" s="3"/>
      <c r="G3" s="3"/>
      <c r="H3" s="3"/>
      <c r="I3" s="3"/>
      <c r="J3" s="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30" customHeight="1">
      <c r="A4" s="1">
        <f t="shared" si="0"/>
        <v>3</v>
      </c>
      <c r="B4" s="20" t="s">
        <v>13</v>
      </c>
      <c r="C4" s="24" t="s">
        <v>17</v>
      </c>
      <c r="D4" s="3"/>
      <c r="E4" s="3"/>
      <c r="F4" s="3"/>
      <c r="G4" s="3"/>
      <c r="H4" s="3"/>
      <c r="I4" s="3"/>
      <c r="J4" s="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30" customHeight="1">
      <c r="A5" s="1">
        <f t="shared" si="0"/>
        <v>4</v>
      </c>
      <c r="B5" s="10" t="s">
        <v>25</v>
      </c>
      <c r="C5" s="24" t="s">
        <v>26</v>
      </c>
      <c r="D5" s="3"/>
      <c r="E5" s="3"/>
      <c r="F5" s="3"/>
      <c r="G5" s="3"/>
      <c r="H5" s="3"/>
      <c r="I5" s="3"/>
      <c r="J5" s="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0" customHeight="1">
      <c r="A6" s="1">
        <f t="shared" si="0"/>
        <v>5</v>
      </c>
      <c r="B6" s="10" t="s">
        <v>27</v>
      </c>
      <c r="C6" s="12" t="s">
        <v>34</v>
      </c>
      <c r="D6" s="3"/>
      <c r="E6" s="3"/>
      <c r="F6" s="3"/>
      <c r="G6" s="3"/>
      <c r="H6" s="3"/>
      <c r="I6" s="3"/>
      <c r="J6" s="3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0" customHeight="1">
      <c r="A7" s="1">
        <f t="shared" si="0"/>
        <v>6</v>
      </c>
      <c r="B7" s="20" t="s">
        <v>35</v>
      </c>
      <c r="C7" s="12" t="s">
        <v>37</v>
      </c>
      <c r="D7" s="3"/>
      <c r="E7" s="3"/>
      <c r="F7" s="3"/>
      <c r="G7" s="3"/>
      <c r="H7" s="3"/>
      <c r="I7" s="3"/>
      <c r="J7" s="3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30" customHeight="1">
      <c r="A8" s="1">
        <f t="shared" si="0"/>
        <v>7</v>
      </c>
      <c r="B8" s="20" t="s">
        <v>38</v>
      </c>
      <c r="C8" s="12" t="s">
        <v>41</v>
      </c>
      <c r="D8" s="3"/>
      <c r="E8" s="3"/>
      <c r="F8" s="3"/>
      <c r="G8" s="3"/>
      <c r="H8" s="3"/>
      <c r="I8" s="3"/>
      <c r="J8" s="3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>
      <c r="A9" s="1">
        <f t="shared" si="0"/>
        <v>8</v>
      </c>
      <c r="B9" s="20" t="s">
        <v>43</v>
      </c>
      <c r="C9" s="12" t="s">
        <v>41</v>
      </c>
      <c r="D9" s="3"/>
      <c r="E9" s="3"/>
      <c r="F9" s="3"/>
      <c r="G9" s="3"/>
      <c r="H9" s="3"/>
      <c r="I9" s="3"/>
      <c r="J9" s="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30" customHeight="1">
      <c r="A10" s="1">
        <f t="shared" si="0"/>
        <v>9</v>
      </c>
      <c r="B10" s="20" t="s">
        <v>47</v>
      </c>
      <c r="C10" s="12" t="s">
        <v>41</v>
      </c>
      <c r="D10" s="3"/>
      <c r="E10" s="3"/>
      <c r="F10" s="3"/>
      <c r="G10" s="3"/>
      <c r="H10" s="3"/>
      <c r="I10" s="3"/>
      <c r="J10" s="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30" customHeight="1">
      <c r="A11" s="1">
        <f t="shared" si="0"/>
        <v>10</v>
      </c>
      <c r="B11" s="20" t="s">
        <v>50</v>
      </c>
      <c r="C11" s="12" t="s">
        <v>51</v>
      </c>
      <c r="D11" s="3"/>
      <c r="E11" s="3"/>
      <c r="F11" s="3"/>
      <c r="G11" s="3"/>
      <c r="H11" s="3"/>
      <c r="I11" s="3"/>
      <c r="J11" s="3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0" customHeight="1">
      <c r="A12" s="1">
        <f t="shared" si="0"/>
        <v>11</v>
      </c>
      <c r="B12" s="20" t="s">
        <v>52</v>
      </c>
      <c r="C12" s="12" t="s">
        <v>53</v>
      </c>
      <c r="D12" s="3"/>
      <c r="E12" s="3"/>
      <c r="F12" s="3"/>
      <c r="G12" s="3"/>
      <c r="H12" s="3"/>
      <c r="I12" s="3"/>
      <c r="J12" s="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30" customHeight="1">
      <c r="A13" s="1">
        <f t="shared" si="0"/>
        <v>12</v>
      </c>
      <c r="B13" s="20" t="s">
        <v>54</v>
      </c>
      <c r="C13" s="12" t="s">
        <v>55</v>
      </c>
      <c r="D13" s="3"/>
      <c r="E13" s="3"/>
      <c r="F13" s="3"/>
      <c r="G13" s="3"/>
      <c r="H13" s="3"/>
      <c r="I13" s="3"/>
      <c r="J13" s="3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30" customHeight="1">
      <c r="A14" s="1">
        <f t="shared" si="0"/>
        <v>13</v>
      </c>
      <c r="B14" s="20" t="s">
        <v>56</v>
      </c>
      <c r="C14" s="12" t="s">
        <v>57</v>
      </c>
      <c r="D14" s="3"/>
      <c r="E14" s="3"/>
      <c r="F14" s="3"/>
      <c r="G14" s="3"/>
      <c r="H14" s="3"/>
      <c r="I14" s="3"/>
      <c r="J14" s="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30" customHeight="1">
      <c r="A15" s="1">
        <f t="shared" si="0"/>
        <v>14</v>
      </c>
      <c r="B15" s="20" t="s">
        <v>58</v>
      </c>
      <c r="C15" s="12" t="s">
        <v>59</v>
      </c>
      <c r="D15" s="3"/>
      <c r="E15" s="3"/>
      <c r="F15" s="3"/>
      <c r="G15" s="3"/>
      <c r="H15" s="3"/>
      <c r="I15" s="3"/>
      <c r="J15" s="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30" customHeight="1">
      <c r="A16" s="1">
        <f t="shared" si="0"/>
        <v>15</v>
      </c>
      <c r="B16" s="20" t="s">
        <v>60</v>
      </c>
      <c r="C16" s="12" t="s">
        <v>61</v>
      </c>
      <c r="D16" s="3"/>
      <c r="E16" s="3"/>
      <c r="F16" s="3"/>
      <c r="G16" s="3"/>
      <c r="H16" s="3"/>
      <c r="I16" s="3"/>
      <c r="J16" s="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30" customHeight="1">
      <c r="A17" s="1">
        <f t="shared" si="0"/>
        <v>16</v>
      </c>
      <c r="B17" s="20" t="s">
        <v>62</v>
      </c>
      <c r="C17" s="12" t="s">
        <v>63</v>
      </c>
      <c r="D17" s="3"/>
      <c r="E17" s="3"/>
      <c r="F17" s="3"/>
      <c r="G17" s="3"/>
      <c r="H17" s="3"/>
      <c r="I17" s="3"/>
      <c r="J17" s="3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30" customHeight="1">
      <c r="A18" s="1">
        <f t="shared" si="0"/>
        <v>17</v>
      </c>
      <c r="B18" s="20" t="s">
        <v>64</v>
      </c>
      <c r="C18" s="12" t="s">
        <v>65</v>
      </c>
      <c r="D18" s="3"/>
      <c r="E18" s="3"/>
      <c r="F18" s="3"/>
      <c r="G18" s="3"/>
      <c r="H18" s="3"/>
      <c r="I18" s="3"/>
      <c r="J18" s="3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30" customHeight="1">
      <c r="A19" s="1">
        <f t="shared" si="0"/>
        <v>18</v>
      </c>
      <c r="B19" s="20" t="s">
        <v>66</v>
      </c>
      <c r="C19" s="12" t="s">
        <v>67</v>
      </c>
      <c r="D19" s="3"/>
      <c r="E19" s="3"/>
      <c r="F19" s="3"/>
      <c r="G19" s="3"/>
      <c r="H19" s="3"/>
      <c r="I19" s="3"/>
      <c r="J19" s="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30" customHeight="1">
      <c r="A20" s="1">
        <f t="shared" si="0"/>
        <v>19</v>
      </c>
      <c r="B20" s="20" t="s">
        <v>68</v>
      </c>
      <c r="C20" s="12" t="s">
        <v>69</v>
      </c>
      <c r="D20" s="3"/>
      <c r="E20" s="3"/>
      <c r="F20" s="3"/>
      <c r="G20" s="3"/>
      <c r="H20" s="3"/>
      <c r="I20" s="3"/>
      <c r="J20" s="3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30" customHeight="1">
      <c r="A21" s="1">
        <f t="shared" si="0"/>
        <v>20</v>
      </c>
      <c r="B21" s="20" t="s">
        <v>70</v>
      </c>
      <c r="C21" s="12" t="s">
        <v>71</v>
      </c>
      <c r="D21" s="3"/>
      <c r="E21" s="3"/>
      <c r="F21" s="3"/>
      <c r="G21" s="3"/>
      <c r="H21" s="3"/>
      <c r="I21" s="3"/>
      <c r="J21" s="3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30" customHeight="1">
      <c r="A22" s="1">
        <f t="shared" si="0"/>
        <v>21</v>
      </c>
      <c r="B22" s="20" t="s">
        <v>72</v>
      </c>
      <c r="C22" s="12" t="s">
        <v>73</v>
      </c>
      <c r="D22" s="3"/>
      <c r="E22" s="3"/>
      <c r="F22" s="3"/>
      <c r="G22" s="3"/>
      <c r="H22" s="3"/>
      <c r="I22" s="3"/>
      <c r="J22" s="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30" customHeight="1">
      <c r="A23" s="1">
        <f t="shared" si="0"/>
        <v>22</v>
      </c>
      <c r="B23" s="20" t="s">
        <v>74</v>
      </c>
      <c r="C23" s="12" t="s">
        <v>75</v>
      </c>
      <c r="D23" s="3"/>
      <c r="E23" s="3"/>
      <c r="F23" s="3"/>
      <c r="G23" s="3"/>
      <c r="H23" s="3"/>
      <c r="I23" s="3"/>
      <c r="J23" s="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30" customHeight="1">
      <c r="A24" s="1">
        <f t="shared" si="0"/>
        <v>23</v>
      </c>
      <c r="B24" s="20" t="s">
        <v>76</v>
      </c>
      <c r="C24" s="12" t="s">
        <v>77</v>
      </c>
      <c r="D24" s="3"/>
      <c r="E24" s="3"/>
      <c r="F24" s="3"/>
      <c r="G24" s="3"/>
      <c r="H24" s="3"/>
      <c r="I24" s="3"/>
      <c r="J24" s="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30" customHeight="1">
      <c r="A25" s="1">
        <f t="shared" si="0"/>
        <v>24</v>
      </c>
      <c r="B25" s="20" t="s">
        <v>78</v>
      </c>
      <c r="C25" s="12" t="s">
        <v>79</v>
      </c>
      <c r="D25" s="3"/>
      <c r="E25" s="3"/>
      <c r="F25" s="3"/>
      <c r="G25" s="3"/>
      <c r="H25" s="3"/>
      <c r="I25" s="3"/>
      <c r="J25" s="3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30" customHeight="1">
      <c r="A26" s="1">
        <f t="shared" si="0"/>
        <v>25</v>
      </c>
      <c r="B26" s="10" t="s">
        <v>80</v>
      </c>
      <c r="C26" s="12" t="s">
        <v>81</v>
      </c>
      <c r="D26" s="3"/>
      <c r="E26" s="3"/>
      <c r="F26" s="3"/>
      <c r="G26" s="3"/>
      <c r="H26" s="3"/>
      <c r="I26" s="3"/>
      <c r="J26" s="3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30" customHeight="1">
      <c r="A27" s="1">
        <f t="shared" si="0"/>
        <v>26</v>
      </c>
      <c r="B27" s="20" t="s">
        <v>82</v>
      </c>
      <c r="C27" s="12" t="s">
        <v>83</v>
      </c>
      <c r="D27" s="3"/>
      <c r="E27" s="3"/>
      <c r="F27" s="3"/>
      <c r="G27" s="3"/>
      <c r="H27" s="3"/>
      <c r="I27" s="3"/>
      <c r="J27" s="3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30" customHeight="1">
      <c r="A28" s="1">
        <f t="shared" si="0"/>
        <v>27</v>
      </c>
      <c r="B28" s="20" t="s">
        <v>84</v>
      </c>
      <c r="C28" s="12"/>
      <c r="D28" s="3"/>
      <c r="E28" s="3"/>
      <c r="F28" s="3"/>
      <c r="G28" s="3"/>
      <c r="H28" s="3"/>
      <c r="I28" s="3"/>
      <c r="J28" s="3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30" customHeight="1">
      <c r="A29" s="1">
        <f t="shared" si="0"/>
        <v>28</v>
      </c>
      <c r="B29" s="10" t="s">
        <v>85</v>
      </c>
      <c r="C29" s="12" t="s">
        <v>86</v>
      </c>
      <c r="D29" s="35" t="s">
        <v>87</v>
      </c>
      <c r="E29" s="3"/>
      <c r="F29" s="3"/>
      <c r="G29" s="3"/>
      <c r="H29" s="3"/>
      <c r="I29" s="3"/>
      <c r="J29" s="3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30" customHeight="1">
      <c r="A30" s="1">
        <f t="shared" si="0"/>
        <v>29</v>
      </c>
      <c r="B30" s="10" t="s">
        <v>88</v>
      </c>
      <c r="C30" s="12" t="s">
        <v>89</v>
      </c>
      <c r="D30" s="3"/>
      <c r="E30" s="3"/>
      <c r="F30" s="3"/>
      <c r="G30" s="3"/>
      <c r="H30" s="3"/>
      <c r="I30" s="3"/>
      <c r="J30" s="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30" customHeight="1">
      <c r="A31" s="1">
        <f t="shared" si="0"/>
        <v>30</v>
      </c>
      <c r="B31" s="10" t="s">
        <v>90</v>
      </c>
      <c r="C31" s="12" t="s">
        <v>91</v>
      </c>
      <c r="D31" s="3"/>
      <c r="E31" s="3"/>
      <c r="F31" s="3"/>
      <c r="G31" s="3"/>
      <c r="H31" s="3"/>
      <c r="I31" s="3"/>
      <c r="J31" s="3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30" customHeight="1">
      <c r="A32" s="1">
        <f t="shared" si="0"/>
        <v>31</v>
      </c>
      <c r="B32" s="20" t="s">
        <v>92</v>
      </c>
      <c r="C32" s="12" t="s">
        <v>93</v>
      </c>
      <c r="D32" s="3"/>
      <c r="E32" s="3"/>
      <c r="F32" s="3"/>
      <c r="G32" s="3"/>
      <c r="H32" s="3"/>
      <c r="I32" s="3"/>
      <c r="J32" s="3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30" customHeight="1">
      <c r="A33" s="1">
        <f t="shared" si="0"/>
        <v>32</v>
      </c>
      <c r="B33" s="20" t="s">
        <v>94</v>
      </c>
      <c r="C33" s="12" t="s">
        <v>95</v>
      </c>
      <c r="D33" s="3"/>
      <c r="E33" s="3"/>
      <c r="F33" s="3"/>
      <c r="G33" s="3"/>
      <c r="H33" s="3"/>
      <c r="I33" s="3"/>
      <c r="J33" s="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30" customHeight="1">
      <c r="A34" s="1">
        <f t="shared" si="0"/>
        <v>33</v>
      </c>
      <c r="B34" s="10" t="s">
        <v>96</v>
      </c>
      <c r="C34" s="12" t="s">
        <v>97</v>
      </c>
      <c r="D34" s="3"/>
      <c r="E34" s="3"/>
      <c r="F34" s="3"/>
      <c r="G34" s="3"/>
      <c r="H34" s="3"/>
      <c r="I34" s="3"/>
      <c r="J34" s="3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30" customHeight="1">
      <c r="A35" s="1">
        <f t="shared" si="0"/>
        <v>34</v>
      </c>
      <c r="B35" s="36" t="str">
        <f>HYPERLINK("https://www.helpusadopt.org/application","Help Us Adopt ")</f>
        <v xml:space="preserve">Help Us Adopt </v>
      </c>
      <c r="C35" s="12" t="s">
        <v>98</v>
      </c>
      <c r="D35" s="35" t="s">
        <v>87</v>
      </c>
      <c r="E35" s="3"/>
      <c r="F35" s="3"/>
      <c r="G35" s="3"/>
      <c r="H35" s="3"/>
      <c r="I35" s="3"/>
      <c r="J35" s="3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30" customHeight="1">
      <c r="A36" s="1">
        <f t="shared" si="0"/>
        <v>35</v>
      </c>
      <c r="B36" s="10" t="s">
        <v>99</v>
      </c>
      <c r="C36" s="12" t="s">
        <v>100</v>
      </c>
      <c r="D36" s="3"/>
      <c r="E36" s="3"/>
      <c r="F36" s="3"/>
      <c r="G36" s="3"/>
      <c r="H36" s="3"/>
      <c r="I36" s="3"/>
      <c r="J36" s="3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30" customHeight="1">
      <c r="A37" s="1">
        <f t="shared" si="0"/>
        <v>36</v>
      </c>
      <c r="B37" s="20" t="s">
        <v>101</v>
      </c>
      <c r="C37" s="12" t="s">
        <v>102</v>
      </c>
      <c r="D37" s="3"/>
      <c r="E37" s="3"/>
      <c r="F37" s="3"/>
      <c r="G37" s="3"/>
      <c r="H37" s="3"/>
      <c r="I37" s="3"/>
      <c r="J37" s="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30" customHeight="1">
      <c r="A38" s="1">
        <f t="shared" si="0"/>
        <v>37</v>
      </c>
      <c r="B38" s="20" t="s">
        <v>103</v>
      </c>
      <c r="C38" s="12" t="s">
        <v>104</v>
      </c>
      <c r="D38" s="3"/>
      <c r="E38" s="3"/>
      <c r="F38" s="3"/>
      <c r="G38" s="3"/>
      <c r="H38" s="3"/>
      <c r="I38" s="3"/>
      <c r="J38" s="3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30" customHeight="1">
      <c r="A39" s="1">
        <f t="shared" si="0"/>
        <v>38</v>
      </c>
      <c r="B39" s="20" t="s">
        <v>105</v>
      </c>
      <c r="C39" s="12" t="s">
        <v>106</v>
      </c>
      <c r="D39" s="3"/>
      <c r="E39" s="3"/>
      <c r="F39" s="3"/>
      <c r="G39" s="3"/>
      <c r="H39" s="3"/>
      <c r="I39" s="3"/>
      <c r="J39" s="3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30" customHeight="1">
      <c r="A40" s="1">
        <f t="shared" si="0"/>
        <v>39</v>
      </c>
      <c r="B40" s="10" t="s">
        <v>107</v>
      </c>
      <c r="C40" s="24" t="s">
        <v>108</v>
      </c>
      <c r="D40" s="3"/>
      <c r="E40" s="3"/>
      <c r="F40" s="3"/>
      <c r="G40" s="3"/>
      <c r="H40" s="3"/>
      <c r="I40" s="3"/>
      <c r="J40" s="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30" customHeight="1">
      <c r="A41" s="1">
        <f t="shared" si="0"/>
        <v>40</v>
      </c>
      <c r="B41" s="10" t="s">
        <v>109</v>
      </c>
      <c r="C41" s="24"/>
      <c r="D41" s="3"/>
      <c r="E41" s="3"/>
      <c r="F41" s="3"/>
      <c r="G41" s="3"/>
      <c r="H41" s="3"/>
      <c r="I41" s="3"/>
      <c r="J41" s="3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30" customHeight="1">
      <c r="A42" s="1">
        <f t="shared" si="0"/>
        <v>41</v>
      </c>
      <c r="B42" s="10" t="s">
        <v>110</v>
      </c>
      <c r="C42" s="12" t="s">
        <v>111</v>
      </c>
      <c r="D42" s="3"/>
      <c r="E42" s="3"/>
      <c r="F42" s="3"/>
      <c r="G42" s="3"/>
      <c r="H42" s="3"/>
      <c r="I42" s="3"/>
      <c r="J42" s="3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30" customHeight="1">
      <c r="A43" s="1">
        <f t="shared" si="0"/>
        <v>42</v>
      </c>
      <c r="B43" s="20" t="s">
        <v>112</v>
      </c>
      <c r="C43" s="12" t="s">
        <v>111</v>
      </c>
      <c r="D43" s="3"/>
      <c r="E43" s="3"/>
      <c r="F43" s="3"/>
      <c r="G43" s="3"/>
      <c r="H43" s="3"/>
      <c r="I43" s="3"/>
      <c r="J43" s="3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30" customHeight="1">
      <c r="A44" s="1">
        <f t="shared" si="0"/>
        <v>43</v>
      </c>
      <c r="B44" s="10" t="s">
        <v>113</v>
      </c>
      <c r="C44" s="12" t="s">
        <v>114</v>
      </c>
      <c r="D44" s="3"/>
      <c r="E44" s="3"/>
      <c r="F44" s="3"/>
      <c r="G44" s="3"/>
      <c r="H44" s="3"/>
      <c r="I44" s="3"/>
      <c r="J44" s="3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30" customHeight="1">
      <c r="A45" s="1">
        <f t="shared" si="0"/>
        <v>44</v>
      </c>
      <c r="B45" s="20" t="s">
        <v>115</v>
      </c>
      <c r="C45" s="12" t="s">
        <v>116</v>
      </c>
      <c r="D45" s="3"/>
      <c r="E45" s="3"/>
      <c r="F45" s="3"/>
      <c r="G45" s="3"/>
      <c r="H45" s="3"/>
      <c r="I45" s="3"/>
      <c r="J45" s="3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30" customHeight="1">
      <c r="A46" s="1">
        <f t="shared" si="0"/>
        <v>45</v>
      </c>
      <c r="B46" s="10" t="s">
        <v>117</v>
      </c>
      <c r="C46" s="12" t="s">
        <v>118</v>
      </c>
      <c r="D46" s="3"/>
      <c r="E46" s="3"/>
      <c r="F46" s="3"/>
      <c r="G46" s="3"/>
      <c r="H46" s="3"/>
      <c r="I46" s="3"/>
      <c r="J46" s="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30" customHeight="1">
      <c r="A47" s="1">
        <f t="shared" si="0"/>
        <v>46</v>
      </c>
      <c r="B47" s="20" t="s">
        <v>119</v>
      </c>
      <c r="C47" s="12" t="s">
        <v>120</v>
      </c>
      <c r="D47" s="3"/>
      <c r="E47" s="3"/>
      <c r="F47" s="3"/>
      <c r="G47" s="3"/>
      <c r="H47" s="3"/>
      <c r="I47" s="3"/>
      <c r="J47" s="3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30" customHeight="1">
      <c r="A48" s="1">
        <f t="shared" si="0"/>
        <v>47</v>
      </c>
      <c r="B48" s="20" t="s">
        <v>121</v>
      </c>
      <c r="C48" s="12"/>
      <c r="D48" s="3"/>
      <c r="E48" s="3"/>
      <c r="F48" s="3"/>
      <c r="G48" s="3"/>
      <c r="H48" s="3"/>
      <c r="I48" s="3"/>
      <c r="J48" s="3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30" customHeight="1">
      <c r="A49" s="1">
        <f t="shared" si="0"/>
        <v>48</v>
      </c>
      <c r="B49" s="10" t="s">
        <v>122</v>
      </c>
      <c r="C49" s="12" t="s">
        <v>123</v>
      </c>
      <c r="D49" s="3"/>
      <c r="E49" s="3"/>
      <c r="F49" s="3"/>
      <c r="G49" s="3"/>
      <c r="H49" s="3"/>
      <c r="I49" s="3"/>
      <c r="J49" s="3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30" customHeight="1">
      <c r="A50" s="1">
        <f t="shared" si="0"/>
        <v>49</v>
      </c>
      <c r="B50" s="20" t="s">
        <v>124</v>
      </c>
      <c r="C50" s="12" t="s">
        <v>125</v>
      </c>
      <c r="D50" s="3"/>
      <c r="E50" s="3"/>
      <c r="F50" s="3"/>
      <c r="G50" s="3"/>
      <c r="H50" s="3"/>
      <c r="I50" s="3"/>
      <c r="J50" s="3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30" customHeight="1">
      <c r="A51" s="1">
        <f t="shared" si="0"/>
        <v>50</v>
      </c>
      <c r="B51" s="10" t="s">
        <v>126</v>
      </c>
      <c r="C51" s="12" t="s">
        <v>127</v>
      </c>
      <c r="D51" s="3"/>
      <c r="E51" s="3"/>
      <c r="F51" s="3"/>
      <c r="G51" s="3"/>
      <c r="H51" s="3"/>
      <c r="I51" s="3"/>
      <c r="J51" s="3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30" customHeight="1">
      <c r="A52" s="1">
        <f t="shared" si="0"/>
        <v>51</v>
      </c>
      <c r="B52" s="10" t="s">
        <v>128</v>
      </c>
      <c r="C52" s="12" t="s">
        <v>129</v>
      </c>
      <c r="D52" s="3"/>
      <c r="E52" s="3"/>
      <c r="F52" s="3"/>
      <c r="G52" s="3"/>
      <c r="H52" s="3"/>
      <c r="I52" s="3"/>
      <c r="J52" s="3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30" customHeight="1">
      <c r="A53" s="1">
        <f t="shared" si="0"/>
        <v>52</v>
      </c>
      <c r="B53" s="20" t="s">
        <v>130</v>
      </c>
      <c r="C53" s="24" t="s">
        <v>131</v>
      </c>
      <c r="D53" s="3"/>
      <c r="E53" s="3"/>
      <c r="F53" s="3"/>
      <c r="G53" s="3"/>
      <c r="H53" s="3"/>
      <c r="I53" s="3"/>
      <c r="J53" s="3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30" customHeight="1">
      <c r="A54" s="1">
        <f t="shared" si="0"/>
        <v>53</v>
      </c>
      <c r="B54" s="20" t="s">
        <v>132</v>
      </c>
      <c r="C54" s="12" t="s">
        <v>133</v>
      </c>
      <c r="D54" s="3"/>
      <c r="E54" s="3"/>
      <c r="F54" s="3"/>
      <c r="G54" s="3"/>
      <c r="H54" s="3"/>
      <c r="I54" s="3"/>
      <c r="J54" s="3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30" customHeight="1">
      <c r="A55" s="1">
        <f t="shared" si="0"/>
        <v>54</v>
      </c>
      <c r="B55" s="10" t="s">
        <v>134</v>
      </c>
      <c r="C55" s="12" t="s">
        <v>135</v>
      </c>
      <c r="D55" s="3"/>
      <c r="E55" s="3"/>
      <c r="F55" s="3"/>
      <c r="G55" s="3"/>
      <c r="H55" s="3"/>
      <c r="I55" s="3"/>
      <c r="J55" s="3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30" customHeight="1">
      <c r="A56" s="1">
        <f t="shared" si="0"/>
        <v>55</v>
      </c>
      <c r="B56" s="20" t="s">
        <v>136</v>
      </c>
      <c r="C56" s="12" t="s">
        <v>137</v>
      </c>
      <c r="D56" s="3"/>
      <c r="E56" s="3"/>
      <c r="F56" s="3"/>
      <c r="G56" s="3"/>
      <c r="H56" s="3"/>
      <c r="I56" s="3"/>
      <c r="J56" s="3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30" customHeight="1">
      <c r="A57" s="1">
        <f t="shared" si="0"/>
        <v>56</v>
      </c>
      <c r="B57" s="20" t="s">
        <v>138</v>
      </c>
      <c r="C57" s="12" t="s">
        <v>139</v>
      </c>
      <c r="D57" s="3"/>
      <c r="E57" s="3"/>
      <c r="F57" s="3"/>
      <c r="G57" s="3"/>
      <c r="H57" s="3"/>
      <c r="I57" s="3"/>
      <c r="J57" s="3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30" customHeight="1">
      <c r="A58" s="1">
        <f t="shared" si="0"/>
        <v>57</v>
      </c>
      <c r="B58" s="20" t="s">
        <v>140</v>
      </c>
      <c r="C58" s="12" t="s">
        <v>111</v>
      </c>
      <c r="D58" s="3"/>
      <c r="E58" s="3"/>
      <c r="F58" s="3"/>
      <c r="G58" s="3"/>
      <c r="H58" s="3"/>
      <c r="I58" s="3"/>
      <c r="J58" s="3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30" customHeight="1">
      <c r="A59" s="1">
        <f t="shared" si="0"/>
        <v>58</v>
      </c>
      <c r="B59" s="10" t="s">
        <v>141</v>
      </c>
      <c r="C59" s="12" t="s">
        <v>142</v>
      </c>
      <c r="D59" s="3"/>
      <c r="E59" s="3"/>
      <c r="F59" s="3"/>
      <c r="G59" s="3"/>
      <c r="H59" s="3"/>
      <c r="I59" s="3"/>
      <c r="J59" s="3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30" customHeight="1">
      <c r="A60" s="1">
        <f t="shared" si="0"/>
        <v>59</v>
      </c>
      <c r="B60" s="20" t="s">
        <v>143</v>
      </c>
      <c r="C60" s="12" t="s">
        <v>144</v>
      </c>
      <c r="D60" s="3"/>
      <c r="E60" s="3"/>
      <c r="F60" s="3"/>
      <c r="G60" s="3"/>
      <c r="H60" s="3"/>
      <c r="I60" s="3"/>
      <c r="J60" s="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30" customHeight="1">
      <c r="A61" s="1">
        <f t="shared" si="0"/>
        <v>60</v>
      </c>
      <c r="B61" s="10" t="s">
        <v>145</v>
      </c>
      <c r="C61" s="12" t="s">
        <v>146</v>
      </c>
      <c r="D61" s="3"/>
      <c r="E61" s="3"/>
      <c r="F61" s="3"/>
      <c r="G61" s="3"/>
      <c r="H61" s="3"/>
      <c r="I61" s="3"/>
      <c r="J61" s="3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30" customHeight="1">
      <c r="A62" s="1">
        <f t="shared" si="0"/>
        <v>61</v>
      </c>
      <c r="B62" s="20" t="s">
        <v>147</v>
      </c>
      <c r="C62" s="12" t="s">
        <v>148</v>
      </c>
      <c r="D62" s="3"/>
      <c r="E62" s="3"/>
      <c r="F62" s="3"/>
      <c r="G62" s="3"/>
      <c r="H62" s="3"/>
      <c r="I62" s="3"/>
      <c r="J62" s="3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30" customHeight="1">
      <c r="A63" s="1">
        <f t="shared" si="0"/>
        <v>62</v>
      </c>
      <c r="B63" s="20" t="s">
        <v>149</v>
      </c>
      <c r="C63" s="24" t="s">
        <v>150</v>
      </c>
      <c r="D63" s="3"/>
      <c r="E63" s="3"/>
      <c r="F63" s="3"/>
      <c r="G63" s="3"/>
      <c r="H63" s="3"/>
      <c r="I63" s="3"/>
      <c r="J63" s="3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30" customHeight="1">
      <c r="A64" s="1">
        <f t="shared" si="0"/>
        <v>63</v>
      </c>
      <c r="B64" s="20" t="s">
        <v>151</v>
      </c>
      <c r="C64" s="24" t="s">
        <v>150</v>
      </c>
      <c r="D64" s="3"/>
      <c r="E64" s="3"/>
      <c r="F64" s="3"/>
      <c r="G64" s="3"/>
      <c r="H64" s="3"/>
      <c r="I64" s="3"/>
      <c r="J64" s="3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30" customHeight="1">
      <c r="A65" s="1">
        <f t="shared" si="0"/>
        <v>64</v>
      </c>
      <c r="B65" s="20" t="s">
        <v>152</v>
      </c>
      <c r="C65" s="24" t="s">
        <v>153</v>
      </c>
      <c r="D65" s="3"/>
      <c r="E65" s="3"/>
      <c r="F65" s="3"/>
      <c r="G65" s="3"/>
      <c r="H65" s="3"/>
      <c r="I65" s="3"/>
      <c r="J65" s="3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30" customHeight="1">
      <c r="A66" s="1">
        <f t="shared" si="0"/>
        <v>65</v>
      </c>
      <c r="B66" s="20" t="s">
        <v>154</v>
      </c>
      <c r="C66" s="24" t="s">
        <v>155</v>
      </c>
      <c r="D66" s="3"/>
      <c r="E66" s="3"/>
      <c r="F66" s="3"/>
      <c r="G66" s="3"/>
      <c r="H66" s="3"/>
      <c r="I66" s="3"/>
      <c r="J66" s="3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30" customHeight="1">
      <c r="A67" s="1">
        <f t="shared" si="0"/>
        <v>66</v>
      </c>
      <c r="B67" s="20" t="s">
        <v>156</v>
      </c>
      <c r="C67" s="24" t="s">
        <v>157</v>
      </c>
      <c r="D67" s="3"/>
      <c r="E67" s="3"/>
      <c r="F67" s="3"/>
      <c r="G67" s="3"/>
      <c r="H67" s="3"/>
      <c r="I67" s="3"/>
      <c r="J67" s="3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30" customHeight="1">
      <c r="A68" s="1">
        <f t="shared" si="0"/>
        <v>67</v>
      </c>
      <c r="B68" s="20" t="s">
        <v>158</v>
      </c>
      <c r="C68" s="24" t="s">
        <v>159</v>
      </c>
      <c r="D68" s="3"/>
      <c r="E68" s="3"/>
      <c r="F68" s="3"/>
      <c r="G68" s="3"/>
      <c r="H68" s="3"/>
      <c r="I68" s="3"/>
      <c r="J68" s="3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30" customHeight="1">
      <c r="A69" s="1">
        <f t="shared" si="0"/>
        <v>68</v>
      </c>
      <c r="B69" s="20" t="s">
        <v>160</v>
      </c>
      <c r="C69" s="12" t="s">
        <v>161</v>
      </c>
      <c r="D69" s="3"/>
      <c r="E69" s="3"/>
      <c r="F69" s="3"/>
      <c r="G69" s="3"/>
      <c r="H69" s="3"/>
      <c r="I69" s="3"/>
      <c r="J69" s="3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30" customHeight="1">
      <c r="A70" s="1">
        <f t="shared" si="0"/>
        <v>69</v>
      </c>
      <c r="B70" s="20" t="s">
        <v>162</v>
      </c>
      <c r="C70" s="12" t="s">
        <v>163</v>
      </c>
      <c r="D70" s="3"/>
      <c r="E70" s="3"/>
      <c r="F70" s="3"/>
      <c r="G70" s="3"/>
      <c r="H70" s="3"/>
      <c r="I70" s="3"/>
      <c r="J70" s="3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30" customHeight="1">
      <c r="A71" s="1">
        <f t="shared" si="0"/>
        <v>70</v>
      </c>
      <c r="B71" s="20" t="s">
        <v>164</v>
      </c>
      <c r="C71" s="12" t="s">
        <v>165</v>
      </c>
      <c r="D71" s="3"/>
      <c r="E71" s="3"/>
      <c r="F71" s="3"/>
      <c r="G71" s="3"/>
      <c r="H71" s="3"/>
      <c r="I71" s="3"/>
      <c r="J71" s="3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30" customHeight="1">
      <c r="A72" s="1">
        <f t="shared" si="0"/>
        <v>71</v>
      </c>
      <c r="B72" s="10" t="s">
        <v>166</v>
      </c>
      <c r="C72" s="12" t="s">
        <v>167</v>
      </c>
      <c r="D72" s="3"/>
      <c r="E72" s="3"/>
      <c r="F72" s="3"/>
      <c r="G72" s="3"/>
      <c r="H72" s="3"/>
      <c r="I72" s="3"/>
      <c r="J72" s="3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30" customHeight="1">
      <c r="A73" s="1">
        <f t="shared" si="0"/>
        <v>72</v>
      </c>
      <c r="B73" s="10" t="s">
        <v>168</v>
      </c>
      <c r="C73" s="12" t="s">
        <v>169</v>
      </c>
      <c r="D73" s="3"/>
      <c r="E73" s="3"/>
      <c r="F73" s="3"/>
      <c r="G73" s="3"/>
      <c r="H73" s="3"/>
      <c r="I73" s="3"/>
      <c r="J73" s="3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30" customHeight="1">
      <c r="A74" s="1">
        <f t="shared" si="0"/>
        <v>73</v>
      </c>
      <c r="B74" s="20" t="s">
        <v>170</v>
      </c>
      <c r="C74" s="12" t="s">
        <v>171</v>
      </c>
      <c r="D74" s="3"/>
      <c r="E74" s="3"/>
      <c r="F74" s="3"/>
      <c r="G74" s="3"/>
      <c r="H74" s="3"/>
      <c r="I74" s="3"/>
      <c r="J74" s="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30" customHeight="1">
      <c r="A75" s="1">
        <f t="shared" si="0"/>
        <v>74</v>
      </c>
      <c r="B75" s="20" t="s">
        <v>172</v>
      </c>
      <c r="C75" s="12" t="s">
        <v>111</v>
      </c>
      <c r="D75" s="3"/>
      <c r="E75" s="3"/>
      <c r="F75" s="3"/>
      <c r="G75" s="3"/>
      <c r="H75" s="3"/>
      <c r="I75" s="3"/>
      <c r="J75" s="3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30" customHeight="1">
      <c r="A76" s="1">
        <f t="shared" si="0"/>
        <v>75</v>
      </c>
      <c r="B76" s="20" t="s">
        <v>173</v>
      </c>
      <c r="C76" s="24" t="s">
        <v>174</v>
      </c>
      <c r="D76" s="3"/>
      <c r="E76" s="3"/>
      <c r="F76" s="3"/>
      <c r="G76" s="3"/>
      <c r="H76" s="3"/>
      <c r="I76" s="3"/>
      <c r="J76" s="3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30" customHeight="1">
      <c r="A77" s="1">
        <f t="shared" si="0"/>
        <v>76</v>
      </c>
      <c r="B77" s="20" t="s">
        <v>175</v>
      </c>
      <c r="C77" s="24" t="s">
        <v>176</v>
      </c>
      <c r="D77" s="3"/>
      <c r="E77" s="3"/>
      <c r="F77" s="3"/>
      <c r="G77" s="3"/>
      <c r="H77" s="3"/>
      <c r="I77" s="3"/>
      <c r="J77" s="3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30" customHeight="1">
      <c r="A78" s="1">
        <f t="shared" si="0"/>
        <v>77</v>
      </c>
      <c r="B78" s="20" t="s">
        <v>177</v>
      </c>
      <c r="C78" s="24" t="s">
        <v>178</v>
      </c>
      <c r="D78" s="3"/>
      <c r="E78" s="3"/>
      <c r="F78" s="3"/>
      <c r="G78" s="3"/>
      <c r="H78" s="3"/>
      <c r="I78" s="3"/>
      <c r="J78" s="3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30" customHeight="1">
      <c r="A79" s="1">
        <f t="shared" si="0"/>
        <v>78</v>
      </c>
      <c r="B79" s="20" t="s">
        <v>179</v>
      </c>
      <c r="C79" s="24" t="s">
        <v>178</v>
      </c>
      <c r="D79" s="3"/>
      <c r="E79" s="3"/>
      <c r="F79" s="3"/>
      <c r="G79" s="3"/>
      <c r="H79" s="3"/>
      <c r="I79" s="3"/>
      <c r="J79" s="3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30" customHeight="1">
      <c r="A80" s="1">
        <f t="shared" si="0"/>
        <v>79</v>
      </c>
      <c r="B80" s="20" t="s">
        <v>180</v>
      </c>
      <c r="C80" s="24" t="s">
        <v>181</v>
      </c>
      <c r="D80" s="3"/>
      <c r="E80" s="3"/>
      <c r="F80" s="3"/>
      <c r="G80" s="3"/>
      <c r="H80" s="3"/>
      <c r="I80" s="3"/>
      <c r="J80" s="3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30" customHeight="1">
      <c r="A81" s="1">
        <f t="shared" si="0"/>
        <v>80</v>
      </c>
      <c r="B81" s="10" t="s">
        <v>182</v>
      </c>
      <c r="C81" s="12" t="s">
        <v>183</v>
      </c>
      <c r="D81" s="3"/>
      <c r="E81" s="3"/>
      <c r="F81" s="3"/>
      <c r="G81" s="3"/>
      <c r="H81" s="3"/>
      <c r="I81" s="3"/>
      <c r="J81" s="3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30" customHeight="1">
      <c r="A82" s="1"/>
      <c r="B82" s="37"/>
      <c r="C82" s="38"/>
      <c r="D82" s="3"/>
      <c r="E82" s="3"/>
      <c r="F82" s="3"/>
      <c r="G82" s="3"/>
      <c r="H82" s="3"/>
      <c r="I82" s="3"/>
      <c r="J82" s="3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30" customHeight="1">
      <c r="A83" s="39" t="s">
        <v>0</v>
      </c>
      <c r="B83" s="40" t="s">
        <v>184</v>
      </c>
      <c r="C83" s="41"/>
      <c r="D83" s="3"/>
      <c r="E83" s="3"/>
      <c r="F83" s="3"/>
      <c r="G83" s="3"/>
      <c r="H83" s="3"/>
      <c r="I83" s="3"/>
      <c r="J83" s="3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33.75" customHeight="1">
      <c r="A84" s="42">
        <v>1</v>
      </c>
      <c r="B84" s="43" t="str">
        <f>HYPERLINK("https://babyquestfoundation.org/#","Baby Quest Foundation")</f>
        <v>Baby Quest Foundation</v>
      </c>
      <c r="C84" s="1"/>
      <c r="D84" s="44"/>
      <c r="E84" s="44"/>
      <c r="F84" s="44"/>
      <c r="G84" s="44"/>
      <c r="H84" s="44"/>
      <c r="I84" s="44"/>
      <c r="J84" s="4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3.75" customHeight="1">
      <c r="A85" s="45">
        <v>2</v>
      </c>
      <c r="B85" s="46" t="str">
        <f>HYPERLINK("https://cadefoundation.org/grants.php","Cade Foundation")</f>
        <v>Cade Foundation</v>
      </c>
      <c r="C85" s="47"/>
      <c r="D85" s="44"/>
      <c r="E85" s="44"/>
      <c r="F85" s="44"/>
      <c r="G85" s="44"/>
      <c r="H85" s="44"/>
      <c r="I85" s="44"/>
      <c r="J85" s="4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3.75" customHeight="1">
      <c r="A86" s="48">
        <v>3</v>
      </c>
      <c r="B86" s="49" t="str">
        <f>HYPERLINK("http://angelsofhopeinc.org/angels-of-hope-grants/","Angels of Hope")</f>
        <v>Angels of Hope</v>
      </c>
      <c r="C86" s="47"/>
      <c r="D86" s="44"/>
      <c r="E86" s="44"/>
      <c r="F86" s="44"/>
      <c r="G86" s="44"/>
      <c r="H86" s="44"/>
      <c r="I86" s="44"/>
      <c r="J86" s="4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3.75" customHeight="1">
      <c r="A87" s="48">
        <v>4</v>
      </c>
      <c r="B87" s="49" t="str">
        <f>HYPERLINK("https://payitforwardfertility.org/","Pay It Forward Fertility Grant")</f>
        <v>Pay It Forward Fertility Grant</v>
      </c>
      <c r="C87" s="47"/>
      <c r="D87" s="44"/>
      <c r="E87" s="44"/>
      <c r="F87" s="44"/>
      <c r="G87" s="44"/>
      <c r="H87" s="44"/>
      <c r="I87" s="44"/>
      <c r="J87" s="4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3.75" customHeight="1">
      <c r="A88" s="48">
        <v>5</v>
      </c>
      <c r="B88" s="49" t="str">
        <f>HYPERLINK("https://bobwoodrufffoundation.org/ivf-fund-application/","Bob Woodruff Foundation (grants for the military)")</f>
        <v>Bob Woodruff Foundation (grants for the military)</v>
      </c>
      <c r="C88" s="47"/>
      <c r="D88" s="44"/>
      <c r="E88" s="44"/>
      <c r="F88" s="44"/>
      <c r="G88" s="44"/>
      <c r="H88" s="44"/>
      <c r="I88" s="44"/>
      <c r="J88" s="4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3.75" customHeight="1">
      <c r="A89" s="48">
        <v>6</v>
      </c>
      <c r="B89" s="49" t="str">
        <f>HYPERLINK("https://resolve.org/what-are-my-options/military-personnel-infertility/","Resolve (military discounts for IVF)")</f>
        <v>Resolve (military discounts for IVF)</v>
      </c>
      <c r="C89" s="47"/>
      <c r="D89" s="44"/>
      <c r="E89" s="44"/>
      <c r="F89" s="44"/>
      <c r="G89" s="44"/>
      <c r="H89" s="44"/>
      <c r="I89" s="44"/>
      <c r="J89" s="4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3.75" customHeight="1">
      <c r="A90" s="48">
        <v>7</v>
      </c>
      <c r="B90" s="49" t="str">
        <f>HYPERLINK("https://www.havingbabies.com/military-discount/","HRC Fertility")</f>
        <v>HRC Fertility</v>
      </c>
      <c r="C90" s="47"/>
      <c r="D90" s="44"/>
      <c r="E90" s="44"/>
      <c r="F90" s="44"/>
      <c r="G90" s="44"/>
      <c r="H90" s="44"/>
      <c r="I90" s="44"/>
      <c r="J90" s="4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3.75" customHeight="1">
      <c r="A91" s="48">
        <v>8</v>
      </c>
      <c r="B91" s="50" t="str">
        <f>HYPERLINK("https://lifefindsaway.org/grant-application-details/","Residents of Iowa, Illinois, Missouri, Indiana, and Wisconsin- Life Foundation")</f>
        <v>Residents of Iowa, Illinois, Missouri, Indiana, and Wisconsin- Life Foundation</v>
      </c>
      <c r="C91" s="47"/>
      <c r="D91" s="44"/>
      <c r="E91" s="44"/>
      <c r="F91" s="44"/>
      <c r="G91" s="44"/>
      <c r="H91" s="44"/>
      <c r="I91" s="44"/>
      <c r="J91" s="4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3.75" customHeight="1">
      <c r="A92" s="48">
        <v>9</v>
      </c>
      <c r="B92" s="50" t="str">
        <f>HYPERLINK("https://www.fertilityiq.com/cost/affordable-fertility-treatment-in-new-york","Residents of New York- Fertility IQ")</f>
        <v>Residents of New York- Fertility IQ</v>
      </c>
      <c r="C92" s="47"/>
      <c r="D92" s="44"/>
      <c r="E92" s="44"/>
      <c r="F92" s="44"/>
      <c r="G92" s="44"/>
      <c r="H92" s="44"/>
      <c r="I92" s="44"/>
      <c r="J92" s="4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3.75" customHeight="1">
      <c r="A93" s="48">
        <v>10</v>
      </c>
      <c r="B93" s="51" t="str">
        <f>HYPERLINK("https://ncfmc.com/free-ivf/","Northern California Fertility Medical Center")</f>
        <v>Northern California Fertility Medical Center</v>
      </c>
      <c r="C93" s="52"/>
      <c r="D93" s="53" t="s">
        <v>185</v>
      </c>
      <c r="E93" s="44"/>
      <c r="F93" s="44"/>
      <c r="G93" s="44"/>
      <c r="H93" s="44"/>
      <c r="I93" s="44"/>
      <c r="J93" s="4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3.75" customHeight="1">
      <c r="A94" s="48">
        <v>11</v>
      </c>
      <c r="B94" s="51" t="str">
        <f>HYPERLINK("http://parentalhope.org/parental-hope-family-grant/","Parental Hope Family Grant")</f>
        <v>Parental Hope Family Grant</v>
      </c>
      <c r="C94" s="52"/>
      <c r="D94" s="44"/>
      <c r="E94" s="44"/>
      <c r="F94" s="44"/>
      <c r="G94" s="44"/>
      <c r="H94" s="44"/>
      <c r="I94" s="44"/>
      <c r="J94" s="4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3.75" customHeight="1">
      <c r="A95" s="48">
        <v>12</v>
      </c>
      <c r="B95" s="49" t="str">
        <f>HYPERLINK("https://www.northcarolinafertility.com/affording-treatment/kyle-and-samantha-busch-fund/","North Carolina residents-REACH")</f>
        <v>North Carolina residents-REACH</v>
      </c>
      <c r="C95" s="52"/>
      <c r="D95" s="44"/>
      <c r="E95" s="44"/>
      <c r="F95" s="44"/>
      <c r="G95" s="44"/>
      <c r="H95" s="44"/>
      <c r="I95" s="44"/>
      <c r="J95" s="4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3.75" customHeight="1">
      <c r="A96" s="48">
        <v>13</v>
      </c>
      <c r="B96" s="51" t="str">
        <f>HYPERLINK("http://www.sparklesoflife.org/ivf-grant/","Texax residents- Sparkles of Life")</f>
        <v>Texax residents- Sparkles of Life</v>
      </c>
      <c r="C96" s="52"/>
      <c r="D96" s="44"/>
      <c r="E96" s="44"/>
      <c r="F96" s="44"/>
      <c r="G96" s="44"/>
      <c r="H96" s="44"/>
      <c r="I96" s="44"/>
      <c r="J96" s="4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3.75" customHeight="1">
      <c r="A97" s="48">
        <v>14</v>
      </c>
      <c r="B97" s="51" t="str">
        <f>HYPERLINK("http://footstepsforfertility.org/grants","Footsteps for Fertility")</f>
        <v>Footsteps for Fertility</v>
      </c>
      <c r="C97" s="52"/>
      <c r="D97" s="44"/>
      <c r="E97" s="44"/>
      <c r="F97" s="44"/>
      <c r="G97" s="44"/>
      <c r="H97" s="44"/>
      <c r="I97" s="44"/>
      <c r="J97" s="4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3.75" customHeight="1">
      <c r="A98" s="48">
        <v>15</v>
      </c>
      <c r="B98" s="54" t="str">
        <f>HYPERLINK("https://www.rmanj.com/about-us/commitment-to-others/helping-heroes/","New Jersey residents active duty military- Helping Heroes Build Families")</f>
        <v>New Jersey residents active duty military- Helping Heroes Build Families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3.75" customHeight="1">
      <c r="A99" s="48">
        <v>16</v>
      </c>
      <c r="B99" s="54" t="str">
        <f>HYPERLINK("http://www.nesteggfoundation.org/apply","Conneticut and New York residents- Nest Egg Foundation")</f>
        <v>Conneticut and New York residents- Nest Egg Foundation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3.75" customHeight="1">
      <c r="A100" s="48">
        <v>17</v>
      </c>
      <c r="B100" s="54" t="str">
        <f>HYPERLINK("https://starfishinfertilityfoundation.org/star_fish_homepage/foundation/","Tennessee residents- Starfish Infertility Foundation")</f>
        <v>Tennessee residents- Starfish Infertility Foundation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3.75" customHeight="1">
      <c r="A101" s="48">
        <v>18</v>
      </c>
      <c r="B101" s="54" t="str">
        <f>HYPERLINK("https://vcgmedia.objects.frb.io/trmbaby-com/pdf-Service-worker-discount-update.pdf","Service Worker Discount- Tennessee Reproductive Medicine")</f>
        <v>Service Worker Discount- Tennessee Reproductive Medicine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3.75" customHeight="1">
      <c r="A102" s="48">
        <v>19</v>
      </c>
      <c r="B102" s="54" t="str">
        <f>HYPERLINK("https://www.livestrong.org/we-can-help/livestrong-fertility","Cancer survivors- Livestrong ")</f>
        <v xml:space="preserve">Cancer survivors- Livestrong 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3.75" customHeight="1">
      <c r="A103" s="48">
        <v>20</v>
      </c>
      <c r="B103" s="54" t="str">
        <f>HYPERLINK("http://www.hasidah.org/financial-resources/grants-and-loans/","Jewish couples- Hasidah")</f>
        <v>Jewish couples- Hasidah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3.75" customHeight="1">
      <c r="A104" s="48">
        <v>21</v>
      </c>
      <c r="B104" s="54" t="str">
        <f>HYPERLINK("https://treeoflifegrant.com/about-the-grant","Jewish couples- Tree of Life Grant")</f>
        <v>Jewish couples- Tree of Life Grant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3.75" customHeight="1">
      <c r="A105" s="48">
        <v>22</v>
      </c>
      <c r="B105" s="54" t="str">
        <f>HYPERLINK("https://www.ontario.ca/page/get-fertility-treatments?fbclid=IwAR0G1AO6Ky_F8LpU3pE3hykgZ1eQjBZPBJnI5bWFGM2V3lnr6lJPxmSDqVU","Canadians- Fertility Grants")</f>
        <v>Canadians- Fertility Grants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3.75" customHeight="1">
      <c r="A106" s="48">
        <v>23</v>
      </c>
      <c r="B106" s="54" t="str">
        <f>HYPERLINK("https://fertility.treatmentabroad.com/agencies/choosing-a-medical-tourism-agency","Medical Tourism- IVF Abroad")</f>
        <v>Medical Tourism- IVF Abroad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3.75" customHeight="1">
      <c r="A107" s="48">
        <v>24</v>
      </c>
      <c r="B107" s="54" t="str">
        <f>HYPERLINK("https://agcscholarships.org/","AGC Scholarships")</f>
        <v>AGC Scholarships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8"/>
      <c r="B108" s="55" t="s">
        <v>186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</sheetData>
  <hyperlinks>
    <hyperlink ref="B2" r:id="rId1" xr:uid="{00000000-0004-0000-0100-000000000000}"/>
    <hyperlink ref="B3" r:id="rId2" xr:uid="{00000000-0004-0000-0100-000001000000}"/>
    <hyperlink ref="B4" r:id="rId3" xr:uid="{00000000-0004-0000-0100-000002000000}"/>
    <hyperlink ref="B5" r:id="rId4" xr:uid="{00000000-0004-0000-0100-000003000000}"/>
    <hyperlink ref="B6" r:id="rId5" xr:uid="{00000000-0004-0000-0100-000004000000}"/>
    <hyperlink ref="B7" r:id="rId6" xr:uid="{00000000-0004-0000-0100-000005000000}"/>
    <hyperlink ref="B8" r:id="rId7" xr:uid="{00000000-0004-0000-0100-000006000000}"/>
    <hyperlink ref="B9" r:id="rId8" xr:uid="{00000000-0004-0000-0100-000007000000}"/>
    <hyperlink ref="B10" r:id="rId9" xr:uid="{00000000-0004-0000-0100-000008000000}"/>
    <hyperlink ref="B11" r:id="rId10" xr:uid="{00000000-0004-0000-0100-000009000000}"/>
    <hyperlink ref="B12" r:id="rId11" xr:uid="{00000000-0004-0000-0100-00000A000000}"/>
    <hyperlink ref="B13" r:id="rId12" xr:uid="{00000000-0004-0000-0100-00000B000000}"/>
    <hyperlink ref="B14" r:id="rId13" xr:uid="{00000000-0004-0000-0100-00000C000000}"/>
    <hyperlink ref="B15" r:id="rId14" xr:uid="{00000000-0004-0000-0100-00000D000000}"/>
    <hyperlink ref="B16" r:id="rId15" xr:uid="{00000000-0004-0000-0100-00000E000000}"/>
    <hyperlink ref="B17" r:id="rId16" xr:uid="{00000000-0004-0000-0100-00000F000000}"/>
    <hyperlink ref="B18" r:id="rId17" xr:uid="{00000000-0004-0000-0100-000010000000}"/>
    <hyperlink ref="B19" r:id="rId18" xr:uid="{00000000-0004-0000-0100-000011000000}"/>
    <hyperlink ref="B20" r:id="rId19" location="adoption-grants" xr:uid="{00000000-0004-0000-0100-000012000000}"/>
    <hyperlink ref="B21" r:id="rId20" xr:uid="{00000000-0004-0000-0100-000013000000}"/>
    <hyperlink ref="B22" r:id="rId21" xr:uid="{00000000-0004-0000-0100-000014000000}"/>
    <hyperlink ref="B23" r:id="rId22" xr:uid="{00000000-0004-0000-0100-000015000000}"/>
    <hyperlink ref="B24" r:id="rId23" xr:uid="{00000000-0004-0000-0100-000016000000}"/>
    <hyperlink ref="B25" r:id="rId24" xr:uid="{00000000-0004-0000-0100-000017000000}"/>
    <hyperlink ref="B26" r:id="rId25" xr:uid="{00000000-0004-0000-0100-000018000000}"/>
    <hyperlink ref="B27" r:id="rId26" xr:uid="{00000000-0004-0000-0100-000019000000}"/>
    <hyperlink ref="B28" r:id="rId27" xr:uid="{00000000-0004-0000-0100-00001A000000}"/>
    <hyperlink ref="B29" r:id="rId28" xr:uid="{00000000-0004-0000-0100-00001B000000}"/>
    <hyperlink ref="B30" r:id="rId29" xr:uid="{00000000-0004-0000-0100-00001C000000}"/>
    <hyperlink ref="B31" r:id="rId30" xr:uid="{00000000-0004-0000-0100-00001D000000}"/>
    <hyperlink ref="B32" r:id="rId31" xr:uid="{00000000-0004-0000-0100-00001E000000}"/>
    <hyperlink ref="B33" r:id="rId32" xr:uid="{00000000-0004-0000-0100-00001F000000}"/>
    <hyperlink ref="B34" r:id="rId33" xr:uid="{00000000-0004-0000-0100-000020000000}"/>
    <hyperlink ref="B36" r:id="rId34" xr:uid="{00000000-0004-0000-0100-000021000000}"/>
    <hyperlink ref="B37" r:id="rId35" xr:uid="{00000000-0004-0000-0100-000022000000}"/>
    <hyperlink ref="B38" r:id="rId36" xr:uid="{00000000-0004-0000-0100-000023000000}"/>
    <hyperlink ref="B39" r:id="rId37" xr:uid="{00000000-0004-0000-0100-000024000000}"/>
    <hyperlink ref="B40" r:id="rId38" xr:uid="{00000000-0004-0000-0100-000025000000}"/>
    <hyperlink ref="B41" r:id="rId39" xr:uid="{00000000-0004-0000-0100-000026000000}"/>
    <hyperlink ref="B42" r:id="rId40" xr:uid="{00000000-0004-0000-0100-000027000000}"/>
    <hyperlink ref="B43" r:id="rId41" xr:uid="{00000000-0004-0000-0100-000028000000}"/>
    <hyperlink ref="B44" r:id="rId42" xr:uid="{00000000-0004-0000-0100-000029000000}"/>
    <hyperlink ref="B45" r:id="rId43" xr:uid="{00000000-0004-0000-0100-00002A000000}"/>
    <hyperlink ref="B46" r:id="rId44" xr:uid="{00000000-0004-0000-0100-00002B000000}"/>
    <hyperlink ref="B47" r:id="rId45" xr:uid="{00000000-0004-0000-0100-00002C000000}"/>
    <hyperlink ref="B48" r:id="rId46" xr:uid="{00000000-0004-0000-0100-00002D000000}"/>
    <hyperlink ref="B49" r:id="rId47" xr:uid="{00000000-0004-0000-0100-00002E000000}"/>
    <hyperlink ref="B50" r:id="rId48" xr:uid="{00000000-0004-0000-0100-00002F000000}"/>
    <hyperlink ref="B51" r:id="rId49" xr:uid="{00000000-0004-0000-0100-000030000000}"/>
    <hyperlink ref="B52" r:id="rId50" xr:uid="{00000000-0004-0000-0100-000031000000}"/>
    <hyperlink ref="B53" r:id="rId51" xr:uid="{00000000-0004-0000-0100-000032000000}"/>
    <hyperlink ref="B54" r:id="rId52" xr:uid="{00000000-0004-0000-0100-000033000000}"/>
    <hyperlink ref="B55" r:id="rId53" location="/ministries/adoption-fund" xr:uid="{00000000-0004-0000-0100-000034000000}"/>
    <hyperlink ref="B56" r:id="rId54" xr:uid="{00000000-0004-0000-0100-000035000000}"/>
    <hyperlink ref="B57" r:id="rId55" xr:uid="{00000000-0004-0000-0100-000036000000}"/>
    <hyperlink ref="B58" r:id="rId56" xr:uid="{00000000-0004-0000-0100-000037000000}"/>
    <hyperlink ref="B59" r:id="rId57" xr:uid="{00000000-0004-0000-0100-000038000000}"/>
    <hyperlink ref="B60" r:id="rId58" location="adoptionloansgrants" xr:uid="{00000000-0004-0000-0100-000039000000}"/>
    <hyperlink ref="B61" r:id="rId59" xr:uid="{00000000-0004-0000-0100-00003A000000}"/>
    <hyperlink ref="B62" r:id="rId60" xr:uid="{00000000-0004-0000-0100-00003B000000}"/>
    <hyperlink ref="B63" r:id="rId61" xr:uid="{00000000-0004-0000-0100-00003C000000}"/>
    <hyperlink ref="B64" r:id="rId62" xr:uid="{00000000-0004-0000-0100-00003D000000}"/>
    <hyperlink ref="B65" r:id="rId63" xr:uid="{00000000-0004-0000-0100-00003E000000}"/>
    <hyperlink ref="B66" r:id="rId64" xr:uid="{00000000-0004-0000-0100-00003F000000}"/>
    <hyperlink ref="B67" r:id="rId65" xr:uid="{00000000-0004-0000-0100-000040000000}"/>
    <hyperlink ref="B68" r:id="rId66" xr:uid="{00000000-0004-0000-0100-000041000000}"/>
    <hyperlink ref="B69" r:id="rId67" xr:uid="{00000000-0004-0000-0100-000042000000}"/>
    <hyperlink ref="B70" r:id="rId68" location="adoption-aid-grants" xr:uid="{00000000-0004-0000-0100-000043000000}"/>
    <hyperlink ref="B71" r:id="rId69" xr:uid="{00000000-0004-0000-0100-000044000000}"/>
    <hyperlink ref="B72" r:id="rId70" xr:uid="{00000000-0004-0000-0100-000045000000}"/>
    <hyperlink ref="B73" r:id="rId71" xr:uid="{00000000-0004-0000-0100-000046000000}"/>
    <hyperlink ref="B74" r:id="rId72" xr:uid="{00000000-0004-0000-0100-000047000000}"/>
    <hyperlink ref="B75" r:id="rId73" xr:uid="{00000000-0004-0000-0100-000048000000}"/>
    <hyperlink ref="B76" r:id="rId74" xr:uid="{00000000-0004-0000-0100-000049000000}"/>
    <hyperlink ref="B77" r:id="rId75" xr:uid="{00000000-0004-0000-0100-00004A000000}"/>
    <hyperlink ref="B78" r:id="rId76" xr:uid="{00000000-0004-0000-0100-00004B000000}"/>
    <hyperlink ref="B79" r:id="rId77" xr:uid="{00000000-0004-0000-0100-00004C000000}"/>
    <hyperlink ref="B80" r:id="rId78" xr:uid="{00000000-0004-0000-0100-00004D000000}"/>
    <hyperlink ref="B81" r:id="rId79" xr:uid="{00000000-0004-0000-0100-00004E000000}"/>
  </hyperlinks>
  <pageMargins left="0.1" right="0.1" top="0.25" bottom="0.2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3"/>
  <sheetViews>
    <sheetView workbookViewId="0"/>
  </sheetViews>
  <sheetFormatPr defaultColWidth="14.42578125" defaultRowHeight="15" customHeight="1"/>
  <cols>
    <col min="1" max="1" width="2.7109375" customWidth="1"/>
    <col min="2" max="2" width="33.7109375" customWidth="1"/>
    <col min="3" max="3" width="16.7109375" customWidth="1"/>
    <col min="4" max="4" width="35.7109375" customWidth="1"/>
    <col min="5" max="5" width="14.28515625" customWidth="1"/>
    <col min="6" max="6" width="11.28515625" customWidth="1"/>
    <col min="7" max="7" width="14.28515625" customWidth="1"/>
    <col min="8" max="8" width="13" customWidth="1"/>
    <col min="9" max="9" width="46.140625" customWidth="1"/>
    <col min="10" max="10" width="14.7109375" customWidth="1"/>
    <col min="11" max="26" width="8.85546875" customWidth="1"/>
  </cols>
  <sheetData>
    <row r="1" spans="1:26">
      <c r="A1" s="3"/>
      <c r="B1" s="3"/>
      <c r="C1" s="3"/>
      <c r="D1" s="3"/>
      <c r="E1" s="3"/>
      <c r="F1" s="7"/>
      <c r="G1" s="3"/>
      <c r="H1" s="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3"/>
      <c r="B2" s="3"/>
      <c r="C2" s="3"/>
      <c r="D2" s="3"/>
      <c r="E2" s="3"/>
      <c r="F2" s="7"/>
      <c r="G2" s="3"/>
      <c r="H2" s="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3"/>
      <c r="B3" s="3"/>
      <c r="C3" s="3"/>
      <c r="D3" s="3"/>
      <c r="E3" s="3"/>
      <c r="F3" s="7"/>
      <c r="G3" s="3"/>
      <c r="H3" s="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3"/>
      <c r="B4" s="3"/>
      <c r="C4" s="3"/>
      <c r="D4" s="3"/>
      <c r="E4" s="3"/>
      <c r="F4" s="7"/>
      <c r="G4" s="3"/>
      <c r="H4" s="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3"/>
      <c r="B5" s="3"/>
      <c r="C5" s="3"/>
      <c r="D5" s="3"/>
      <c r="E5" s="3"/>
      <c r="F5" s="7"/>
      <c r="G5" s="3"/>
      <c r="H5" s="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3"/>
      <c r="B6" s="3"/>
      <c r="C6" s="3"/>
      <c r="D6" s="3"/>
      <c r="E6" s="3"/>
      <c r="F6" s="7"/>
      <c r="G6" s="3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>
      <c r="A7" s="3"/>
      <c r="B7" s="9" t="s">
        <v>5</v>
      </c>
      <c r="C7" s="3"/>
      <c r="D7" s="3"/>
      <c r="E7" s="3"/>
      <c r="F7" s="7"/>
      <c r="G7" s="3"/>
      <c r="H7" s="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>
      <c r="A8" s="3"/>
      <c r="B8" s="16" t="s">
        <v>10</v>
      </c>
      <c r="C8" s="3"/>
      <c r="D8" s="3"/>
      <c r="E8" s="3"/>
      <c r="F8" s="7"/>
      <c r="G8" s="3"/>
      <c r="H8" s="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3"/>
      <c r="B9" s="3"/>
      <c r="C9" s="3"/>
      <c r="D9" s="3"/>
      <c r="E9" s="3"/>
      <c r="F9" s="7"/>
      <c r="G9" s="3"/>
      <c r="H9" s="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>
      <c r="A10" s="3"/>
      <c r="B10" s="19" t="s">
        <v>14</v>
      </c>
      <c r="C10" s="21" t="s">
        <v>16</v>
      </c>
      <c r="D10" s="21" t="s">
        <v>18</v>
      </c>
      <c r="E10" s="5" t="s">
        <v>19</v>
      </c>
      <c r="F10" s="23" t="s">
        <v>20</v>
      </c>
      <c r="G10" s="23" t="s">
        <v>21</v>
      </c>
      <c r="H10" s="5" t="s">
        <v>22</v>
      </c>
      <c r="I10" s="5" t="s">
        <v>23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3"/>
      <c r="B11" s="25"/>
      <c r="C11" s="26"/>
      <c r="D11" s="26"/>
      <c r="E11" s="27"/>
      <c r="F11" s="27"/>
      <c r="G11" s="26"/>
      <c r="H11" s="2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3"/>
      <c r="B12" s="25"/>
      <c r="C12" s="26"/>
      <c r="D12" s="26"/>
      <c r="E12" s="27"/>
      <c r="F12" s="27"/>
      <c r="G12" s="26"/>
      <c r="H12" s="28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3"/>
      <c r="B13" s="25"/>
      <c r="C13" s="26"/>
      <c r="D13" s="26"/>
      <c r="E13" s="27"/>
      <c r="F13" s="27"/>
      <c r="G13" s="26"/>
      <c r="H13" s="28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3"/>
      <c r="B14" s="25"/>
      <c r="C14" s="26"/>
      <c r="D14" s="26"/>
      <c r="E14" s="27"/>
      <c r="F14" s="27"/>
      <c r="G14" s="26"/>
      <c r="H14" s="2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3"/>
      <c r="B15" s="25"/>
      <c r="C15" s="26"/>
      <c r="D15" s="26"/>
      <c r="E15" s="27"/>
      <c r="F15" s="27"/>
      <c r="G15" s="26"/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3"/>
      <c r="B16" s="25"/>
      <c r="C16" s="26"/>
      <c r="D16" s="26"/>
      <c r="E16" s="27"/>
      <c r="F16" s="27"/>
      <c r="G16" s="26"/>
      <c r="H16" s="2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3"/>
      <c r="B17" s="25"/>
      <c r="C17" s="26"/>
      <c r="D17" s="26"/>
      <c r="E17" s="27"/>
      <c r="F17" s="27"/>
      <c r="G17" s="26"/>
      <c r="H17" s="2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3"/>
      <c r="B18" s="25"/>
      <c r="C18" s="26"/>
      <c r="D18" s="26"/>
      <c r="E18" s="27"/>
      <c r="F18" s="27"/>
      <c r="G18" s="26"/>
      <c r="H18" s="2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3"/>
      <c r="B19" s="25"/>
      <c r="C19" s="26"/>
      <c r="D19" s="26"/>
      <c r="E19" s="27"/>
      <c r="F19" s="27"/>
      <c r="G19" s="26"/>
      <c r="H19" s="2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3"/>
      <c r="B20" s="25"/>
      <c r="C20" s="26"/>
      <c r="D20" s="26"/>
      <c r="E20" s="27"/>
      <c r="F20" s="27"/>
      <c r="G20" s="26"/>
      <c r="H20" s="2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3"/>
      <c r="B21" s="25"/>
      <c r="C21" s="26"/>
      <c r="D21" s="26"/>
      <c r="E21" s="27"/>
      <c r="F21" s="27"/>
      <c r="G21" s="26"/>
      <c r="H21" s="28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3"/>
      <c r="B22" s="25"/>
      <c r="C22" s="26"/>
      <c r="D22" s="26"/>
      <c r="E22" s="27"/>
      <c r="F22" s="27"/>
      <c r="G22" s="26"/>
      <c r="H22" s="2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3"/>
      <c r="B23" s="25"/>
      <c r="C23" s="26"/>
      <c r="D23" s="26"/>
      <c r="E23" s="27"/>
      <c r="F23" s="27"/>
      <c r="G23" s="26"/>
      <c r="H23" s="2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25"/>
      <c r="C24" s="26"/>
      <c r="D24" s="26"/>
      <c r="E24" s="27"/>
      <c r="F24" s="27"/>
      <c r="G24" s="26"/>
      <c r="H24" s="2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25"/>
      <c r="C25" s="26"/>
      <c r="D25" s="26"/>
      <c r="E25" s="27"/>
      <c r="F25" s="27"/>
      <c r="G25" s="26"/>
      <c r="H25" s="2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25"/>
      <c r="C26" s="26"/>
      <c r="D26" s="26"/>
      <c r="E26" s="27"/>
      <c r="F26" s="27"/>
      <c r="G26" s="26"/>
      <c r="H26" s="2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25"/>
      <c r="C27" s="26"/>
      <c r="D27" s="26"/>
      <c r="E27" s="27"/>
      <c r="F27" s="27"/>
      <c r="G27" s="26"/>
      <c r="H27" s="2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25"/>
      <c r="C28" s="26"/>
      <c r="D28" s="26"/>
      <c r="E28" s="27"/>
      <c r="F28" s="27"/>
      <c r="G28" s="26"/>
      <c r="H28" s="28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25"/>
      <c r="C29" s="26"/>
      <c r="D29" s="26"/>
      <c r="E29" s="27"/>
      <c r="F29" s="27"/>
      <c r="G29" s="26"/>
      <c r="H29" s="2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7"/>
      <c r="G30" s="11" t="s">
        <v>49</v>
      </c>
      <c r="H30" s="33">
        <f>SUM(H11:H29)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7"/>
      <c r="G31" s="3"/>
      <c r="H31" s="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7"/>
      <c r="G32" s="3"/>
      <c r="H32" s="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7"/>
      <c r="G33" s="3"/>
      <c r="H33" s="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7"/>
      <c r="G34" s="3"/>
      <c r="H34" s="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7"/>
      <c r="G35" s="3"/>
      <c r="H35" s="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7"/>
      <c r="G36" s="3"/>
      <c r="H36" s="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7"/>
      <c r="G37" s="3"/>
      <c r="H37" s="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7"/>
      <c r="G38" s="3"/>
      <c r="H38" s="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7"/>
      <c r="G39" s="3"/>
      <c r="H39" s="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7"/>
      <c r="G40" s="3"/>
      <c r="H40" s="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7"/>
      <c r="G41" s="3"/>
      <c r="H41" s="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7"/>
      <c r="G42" s="3"/>
      <c r="H42" s="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7"/>
      <c r="G43" s="3"/>
      <c r="H43" s="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7"/>
      <c r="G44" s="3"/>
      <c r="H44" s="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7"/>
      <c r="G45" s="3"/>
      <c r="H45" s="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7"/>
      <c r="G46" s="3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7"/>
      <c r="G47" s="3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7"/>
      <c r="G48" s="3"/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7"/>
      <c r="G49" s="3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7"/>
      <c r="G50" s="3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7"/>
      <c r="G51" s="3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7"/>
      <c r="G52" s="3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7"/>
      <c r="G53" s="3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7"/>
      <c r="G54" s="3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7"/>
      <c r="G55" s="3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7"/>
      <c r="G56" s="3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7"/>
      <c r="G57" s="3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7"/>
      <c r="G58" s="3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7"/>
      <c r="G59" s="3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7"/>
      <c r="G60" s="3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7"/>
      <c r="G61" s="3"/>
      <c r="H61" s="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7"/>
      <c r="G62" s="3"/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7"/>
      <c r="G63" s="3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7"/>
      <c r="G64" s="3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7"/>
      <c r="G65" s="3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7"/>
      <c r="G66" s="3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7"/>
      <c r="G67" s="3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7"/>
      <c r="G68" s="3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7"/>
      <c r="G69" s="3"/>
      <c r="H69" s="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7"/>
      <c r="G70" s="3"/>
      <c r="H70" s="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7"/>
      <c r="G71" s="3"/>
      <c r="H71" s="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7"/>
      <c r="G72" s="3"/>
      <c r="H72" s="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7"/>
      <c r="G73" s="3"/>
      <c r="H73" s="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7"/>
      <c r="G74" s="3"/>
      <c r="H74" s="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7"/>
      <c r="G75" s="3"/>
      <c r="H75" s="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7"/>
      <c r="G76" s="3"/>
      <c r="H76" s="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7"/>
      <c r="G77" s="3"/>
      <c r="H77" s="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7"/>
      <c r="G78" s="3"/>
      <c r="H78" s="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7"/>
      <c r="G79" s="3"/>
      <c r="H79" s="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7"/>
      <c r="G80" s="3"/>
      <c r="H80" s="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7"/>
      <c r="G81" s="3"/>
      <c r="H81" s="7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7"/>
      <c r="G82" s="3"/>
      <c r="H82" s="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7"/>
      <c r="G83" s="3"/>
      <c r="H83" s="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7"/>
      <c r="G84" s="3"/>
      <c r="H84" s="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7"/>
      <c r="G85" s="3"/>
      <c r="H85" s="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7"/>
      <c r="G86" s="3"/>
      <c r="H86" s="7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7"/>
      <c r="G87" s="3"/>
      <c r="H87" s="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7"/>
      <c r="G88" s="3"/>
      <c r="H88" s="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7"/>
      <c r="G89" s="3"/>
      <c r="H89" s="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7"/>
      <c r="G90" s="3"/>
      <c r="H90" s="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7"/>
      <c r="G91" s="3"/>
      <c r="H91" s="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7"/>
      <c r="G92" s="3"/>
      <c r="H92" s="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7"/>
      <c r="G93" s="3"/>
      <c r="H93" s="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7"/>
      <c r="G94" s="3"/>
      <c r="H94" s="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7"/>
      <c r="G95" s="3"/>
      <c r="H95" s="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7"/>
      <c r="G96" s="3"/>
      <c r="H96" s="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7"/>
      <c r="G97" s="3"/>
      <c r="H97" s="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7"/>
      <c r="G98" s="3"/>
      <c r="H98" s="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7"/>
      <c r="G99" s="3"/>
      <c r="H99" s="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7"/>
      <c r="G100" s="3"/>
      <c r="H100" s="7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7"/>
      <c r="G101" s="3"/>
      <c r="H101" s="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7"/>
      <c r="G102" s="3"/>
      <c r="H102" s="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7"/>
      <c r="G103" s="3"/>
      <c r="H103" s="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7"/>
      <c r="G104" s="3"/>
      <c r="H104" s="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7"/>
      <c r="G105" s="3"/>
      <c r="H105" s="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7"/>
      <c r="G106" s="3"/>
      <c r="H106" s="7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7"/>
      <c r="G107" s="3"/>
      <c r="H107" s="7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7"/>
      <c r="G108" s="3"/>
      <c r="H108" s="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7"/>
      <c r="G109" s="3"/>
      <c r="H109" s="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7"/>
      <c r="G110" s="3"/>
      <c r="H110" s="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7"/>
      <c r="G111" s="3"/>
      <c r="H111" s="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7"/>
      <c r="G112" s="3"/>
      <c r="H112" s="7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7"/>
      <c r="G113" s="3"/>
      <c r="H113" s="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7"/>
      <c r="G114" s="3"/>
      <c r="H114" s="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7"/>
      <c r="G115" s="3"/>
      <c r="H115" s="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7"/>
      <c r="G116" s="3"/>
      <c r="H116" s="7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7"/>
      <c r="G117" s="3"/>
      <c r="H117" s="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7"/>
      <c r="G118" s="3"/>
      <c r="H118" s="7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7"/>
      <c r="G119" s="3"/>
      <c r="H119" s="7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7"/>
      <c r="G120" s="3"/>
      <c r="H120" s="7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7"/>
      <c r="G121" s="3"/>
      <c r="H121" s="7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7"/>
      <c r="G122" s="3"/>
      <c r="H122" s="7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7"/>
      <c r="G123" s="3"/>
      <c r="H123" s="7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7"/>
      <c r="G124" s="3"/>
      <c r="H124" s="7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7"/>
      <c r="G125" s="3"/>
      <c r="H125" s="7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7"/>
      <c r="G126" s="3"/>
      <c r="H126" s="7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7"/>
      <c r="G127" s="3"/>
      <c r="H127" s="7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7"/>
      <c r="G128" s="3"/>
      <c r="H128" s="7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7"/>
      <c r="G129" s="3"/>
      <c r="H129" s="7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7"/>
      <c r="G130" s="3"/>
      <c r="H130" s="7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7"/>
      <c r="G131" s="3"/>
      <c r="H131" s="7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7"/>
      <c r="G132" s="3"/>
      <c r="H132" s="7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7"/>
      <c r="G133" s="3"/>
      <c r="H133" s="7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7"/>
      <c r="G134" s="3"/>
      <c r="H134" s="7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7"/>
      <c r="G135" s="3"/>
      <c r="H135" s="7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7"/>
      <c r="G136" s="3"/>
      <c r="H136" s="7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7"/>
      <c r="G137" s="3"/>
      <c r="H137" s="7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7"/>
      <c r="G138" s="3"/>
      <c r="H138" s="7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7"/>
      <c r="G139" s="3"/>
      <c r="H139" s="7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7"/>
      <c r="G140" s="3"/>
      <c r="H140" s="7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7"/>
      <c r="G141" s="3"/>
      <c r="H141" s="7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7"/>
      <c r="G142" s="3"/>
      <c r="H142" s="7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7"/>
      <c r="G143" s="3"/>
      <c r="H143" s="7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7"/>
      <c r="G144" s="3"/>
      <c r="H144" s="7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7"/>
      <c r="G145" s="3"/>
      <c r="H145" s="7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7"/>
      <c r="G146" s="3"/>
      <c r="H146" s="7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7"/>
      <c r="G147" s="3"/>
      <c r="H147" s="7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7"/>
      <c r="G148" s="3"/>
      <c r="H148" s="7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7"/>
      <c r="G149" s="3"/>
      <c r="H149" s="7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7"/>
      <c r="G150" s="3"/>
      <c r="H150" s="7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7"/>
      <c r="G151" s="3"/>
      <c r="H151" s="7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7"/>
      <c r="G152" s="3"/>
      <c r="H152" s="7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7"/>
      <c r="G153" s="3"/>
      <c r="H153" s="7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7"/>
      <c r="G154" s="3"/>
      <c r="H154" s="7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7"/>
      <c r="G155" s="3"/>
      <c r="H155" s="7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7"/>
      <c r="G156" s="3"/>
      <c r="H156" s="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7"/>
      <c r="G157" s="3"/>
      <c r="H157" s="7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7"/>
      <c r="G158" s="3"/>
      <c r="H158" s="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7"/>
      <c r="G159" s="3"/>
      <c r="H159" s="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7"/>
      <c r="G160" s="3"/>
      <c r="H160" s="7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7"/>
      <c r="G161" s="3"/>
      <c r="H161" s="7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7"/>
      <c r="G162" s="3"/>
      <c r="H162" s="7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7"/>
      <c r="G163" s="3"/>
      <c r="H163" s="7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7"/>
      <c r="G164" s="3"/>
      <c r="H164" s="7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7"/>
      <c r="G165" s="3"/>
      <c r="H165" s="7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7"/>
      <c r="G166" s="3"/>
      <c r="H166" s="7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7"/>
      <c r="G167" s="3"/>
      <c r="H167" s="7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7"/>
      <c r="G168" s="3"/>
      <c r="H168" s="7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7"/>
      <c r="G169" s="3"/>
      <c r="H169" s="7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7"/>
      <c r="G170" s="3"/>
      <c r="H170" s="7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7"/>
      <c r="G171" s="3"/>
      <c r="H171" s="7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7"/>
      <c r="G172" s="3"/>
      <c r="H172" s="7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7"/>
      <c r="G173" s="3"/>
      <c r="H173" s="7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7"/>
      <c r="G174" s="3"/>
      <c r="H174" s="7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7"/>
      <c r="G175" s="3"/>
      <c r="H175" s="7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7"/>
      <c r="G176" s="3"/>
      <c r="H176" s="7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7"/>
      <c r="G177" s="3"/>
      <c r="H177" s="7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7"/>
      <c r="G178" s="3"/>
      <c r="H178" s="7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7"/>
      <c r="G179" s="3"/>
      <c r="H179" s="7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7"/>
      <c r="G180" s="3"/>
      <c r="H180" s="7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7"/>
      <c r="G181" s="3"/>
      <c r="H181" s="7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7"/>
      <c r="G182" s="3"/>
      <c r="H182" s="7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7"/>
      <c r="G183" s="3"/>
      <c r="H183" s="7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7"/>
      <c r="G184" s="3"/>
      <c r="H184" s="7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7"/>
      <c r="G185" s="3"/>
      <c r="H185" s="7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7"/>
      <c r="G186" s="3"/>
      <c r="H186" s="7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7"/>
      <c r="G187" s="3"/>
      <c r="H187" s="7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7"/>
      <c r="G188" s="3"/>
      <c r="H188" s="7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7"/>
      <c r="G189" s="3"/>
      <c r="H189" s="7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7"/>
      <c r="G190" s="3"/>
      <c r="H190" s="7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7"/>
      <c r="G191" s="3"/>
      <c r="H191" s="7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7"/>
      <c r="G192" s="3"/>
      <c r="H192" s="7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7"/>
      <c r="G193" s="3"/>
      <c r="H193" s="7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7"/>
      <c r="G194" s="3"/>
      <c r="H194" s="7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7"/>
      <c r="G195" s="3"/>
      <c r="H195" s="7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7"/>
      <c r="G196" s="3"/>
      <c r="H196" s="7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7"/>
      <c r="G197" s="3"/>
      <c r="H197" s="7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7"/>
      <c r="G198" s="3"/>
      <c r="H198" s="7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7"/>
      <c r="G199" s="3"/>
      <c r="H199" s="7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7"/>
      <c r="G200" s="3"/>
      <c r="H200" s="7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7"/>
      <c r="G201" s="3"/>
      <c r="H201" s="7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7"/>
      <c r="G202" s="3"/>
      <c r="H202" s="7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7"/>
      <c r="G203" s="3"/>
      <c r="H203" s="7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7"/>
      <c r="G204" s="3"/>
      <c r="H204" s="7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7"/>
      <c r="G205" s="3"/>
      <c r="H205" s="7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7"/>
      <c r="G206" s="3"/>
      <c r="H206" s="7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7"/>
      <c r="G207" s="3"/>
      <c r="H207" s="7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7"/>
      <c r="G208" s="3"/>
      <c r="H208" s="7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7"/>
      <c r="G209" s="3"/>
      <c r="H209" s="7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7"/>
      <c r="G210" s="3"/>
      <c r="H210" s="7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7"/>
      <c r="G211" s="3"/>
      <c r="H211" s="7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7"/>
      <c r="G212" s="3"/>
      <c r="H212" s="7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7"/>
      <c r="G213" s="3"/>
      <c r="H213" s="7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7"/>
      <c r="G214" s="3"/>
      <c r="H214" s="7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7"/>
      <c r="G215" s="3"/>
      <c r="H215" s="7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7"/>
      <c r="G216" s="3"/>
      <c r="H216" s="7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7"/>
      <c r="G217" s="3"/>
      <c r="H217" s="7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7"/>
      <c r="G218" s="3"/>
      <c r="H218" s="7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7"/>
      <c r="G219" s="3"/>
      <c r="H219" s="7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7"/>
      <c r="G220" s="3"/>
      <c r="H220" s="7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7"/>
      <c r="G221" s="3"/>
      <c r="H221" s="7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7"/>
      <c r="G222" s="3"/>
      <c r="H222" s="7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7"/>
      <c r="G223" s="3"/>
      <c r="H223" s="7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7"/>
      <c r="G224" s="3"/>
      <c r="H224" s="7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7"/>
      <c r="G225" s="3"/>
      <c r="H225" s="7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7"/>
      <c r="G226" s="3"/>
      <c r="H226" s="7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7"/>
      <c r="G227" s="3"/>
      <c r="H227" s="7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7"/>
      <c r="G228" s="3"/>
      <c r="H228" s="7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7"/>
      <c r="G229" s="3"/>
      <c r="H229" s="7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7"/>
      <c r="G230" s="3"/>
      <c r="H230" s="7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7"/>
      <c r="G231" s="3"/>
      <c r="H231" s="7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7"/>
      <c r="G232" s="3"/>
      <c r="H232" s="7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7"/>
      <c r="G233" s="3"/>
      <c r="H233" s="7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7"/>
      <c r="G234" s="3"/>
      <c r="H234" s="7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7"/>
      <c r="G235" s="3"/>
      <c r="H235" s="7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7"/>
      <c r="G236" s="3"/>
      <c r="H236" s="7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7"/>
      <c r="G237" s="3"/>
      <c r="H237" s="7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7"/>
      <c r="G238" s="3"/>
      <c r="H238" s="7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7"/>
      <c r="G239" s="3"/>
      <c r="H239" s="7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7"/>
      <c r="G240" s="3"/>
      <c r="H240" s="7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7"/>
      <c r="G241" s="3"/>
      <c r="H241" s="7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7"/>
      <c r="G242" s="3"/>
      <c r="H242" s="7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7"/>
      <c r="G243" s="3"/>
      <c r="H243" s="7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7"/>
      <c r="G244" s="3"/>
      <c r="H244" s="7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7"/>
      <c r="G245" s="3"/>
      <c r="H245" s="7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7"/>
      <c r="G246" s="3"/>
      <c r="H246" s="7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7"/>
      <c r="G247" s="3"/>
      <c r="H247" s="7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7"/>
      <c r="G248" s="3"/>
      <c r="H248" s="7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7"/>
      <c r="G249" s="3"/>
      <c r="H249" s="7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7"/>
      <c r="G250" s="3"/>
      <c r="H250" s="7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7"/>
      <c r="G251" s="3"/>
      <c r="H251" s="7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7"/>
      <c r="G252" s="3"/>
      <c r="H252" s="7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7"/>
      <c r="G253" s="3"/>
      <c r="H253" s="7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7"/>
      <c r="G254" s="3"/>
      <c r="H254" s="7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7"/>
      <c r="G255" s="3"/>
      <c r="H255" s="7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7"/>
      <c r="G256" s="3"/>
      <c r="H256" s="7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7"/>
      <c r="G257" s="3"/>
      <c r="H257" s="7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7"/>
      <c r="G258" s="3"/>
      <c r="H258" s="7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7"/>
      <c r="G259" s="3"/>
      <c r="H259" s="7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7"/>
      <c r="G260" s="3"/>
      <c r="H260" s="7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7"/>
      <c r="G261" s="3"/>
      <c r="H261" s="7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7"/>
      <c r="G262" s="3"/>
      <c r="H262" s="7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7"/>
      <c r="G263" s="3"/>
      <c r="H263" s="7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7"/>
      <c r="G264" s="3"/>
      <c r="H264" s="7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7"/>
      <c r="G265" s="3"/>
      <c r="H265" s="7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7"/>
      <c r="G266" s="3"/>
      <c r="H266" s="7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7"/>
      <c r="G267" s="3"/>
      <c r="H267" s="7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7"/>
      <c r="G268" s="3"/>
      <c r="H268" s="7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7"/>
      <c r="G269" s="3"/>
      <c r="H269" s="7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7"/>
      <c r="G270" s="3"/>
      <c r="H270" s="7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7"/>
      <c r="G271" s="3"/>
      <c r="H271" s="7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7"/>
      <c r="G272" s="3"/>
      <c r="H272" s="7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7"/>
      <c r="G273" s="3"/>
      <c r="H273" s="7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7"/>
      <c r="G274" s="3"/>
      <c r="H274" s="7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7"/>
      <c r="G275" s="3"/>
      <c r="H275" s="7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7"/>
      <c r="G276" s="3"/>
      <c r="H276" s="7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7"/>
      <c r="G277" s="3"/>
      <c r="H277" s="7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7"/>
      <c r="G278" s="3"/>
      <c r="H278" s="7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7"/>
      <c r="G279" s="3"/>
      <c r="H279" s="7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7"/>
      <c r="G280" s="3"/>
      <c r="H280" s="7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7"/>
      <c r="G281" s="3"/>
      <c r="H281" s="7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7"/>
      <c r="G282" s="3"/>
      <c r="H282" s="7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7"/>
      <c r="G283" s="3"/>
      <c r="H283" s="7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7"/>
      <c r="G284" s="3"/>
      <c r="H284" s="7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7"/>
      <c r="G285" s="3"/>
      <c r="H285" s="7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7"/>
      <c r="G286" s="3"/>
      <c r="H286" s="7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7"/>
      <c r="G287" s="3"/>
      <c r="H287" s="7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7"/>
      <c r="G288" s="3"/>
      <c r="H288" s="7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7"/>
      <c r="G289" s="3"/>
      <c r="H289" s="7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7"/>
      <c r="G290" s="3"/>
      <c r="H290" s="7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7"/>
      <c r="G291" s="3"/>
      <c r="H291" s="7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7"/>
      <c r="G292" s="3"/>
      <c r="H292" s="7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7"/>
      <c r="G293" s="3"/>
      <c r="H293" s="7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7"/>
      <c r="G294" s="3"/>
      <c r="H294" s="7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7"/>
      <c r="G295" s="3"/>
      <c r="H295" s="7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7"/>
      <c r="G296" s="3"/>
      <c r="H296" s="7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7"/>
      <c r="G297" s="3"/>
      <c r="H297" s="7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7"/>
      <c r="G298" s="3"/>
      <c r="H298" s="7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7"/>
      <c r="G299" s="3"/>
      <c r="H299" s="7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7"/>
      <c r="G300" s="3"/>
      <c r="H300" s="7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7"/>
      <c r="G301" s="3"/>
      <c r="H301" s="7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7"/>
      <c r="G302" s="3"/>
      <c r="H302" s="7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7"/>
      <c r="G303" s="3"/>
      <c r="H303" s="7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7"/>
      <c r="G304" s="3"/>
      <c r="H304" s="7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7"/>
      <c r="G305" s="3"/>
      <c r="H305" s="7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7"/>
      <c r="G306" s="3"/>
      <c r="H306" s="7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7"/>
      <c r="G307" s="3"/>
      <c r="H307" s="7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7"/>
      <c r="G308" s="3"/>
      <c r="H308" s="7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7"/>
      <c r="G309" s="3"/>
      <c r="H309" s="7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7"/>
      <c r="G310" s="3"/>
      <c r="H310" s="7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7"/>
      <c r="G311" s="3"/>
      <c r="H311" s="7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7"/>
      <c r="G312" s="3"/>
      <c r="H312" s="7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7"/>
      <c r="G313" s="3"/>
      <c r="H313" s="7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7"/>
      <c r="G314" s="3"/>
      <c r="H314" s="7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7"/>
      <c r="G315" s="3"/>
      <c r="H315" s="7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7"/>
      <c r="G316" s="3"/>
      <c r="H316" s="7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7"/>
      <c r="G317" s="3"/>
      <c r="H317" s="7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7"/>
      <c r="G318" s="3"/>
      <c r="H318" s="7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7"/>
      <c r="G319" s="3"/>
      <c r="H319" s="7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7"/>
      <c r="G320" s="3"/>
      <c r="H320" s="7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7"/>
      <c r="G321" s="3"/>
      <c r="H321" s="7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7"/>
      <c r="G322" s="3"/>
      <c r="H322" s="7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7"/>
      <c r="G323" s="3"/>
      <c r="H323" s="7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7"/>
      <c r="G324" s="3"/>
      <c r="H324" s="7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7"/>
      <c r="G325" s="3"/>
      <c r="H325" s="7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7"/>
      <c r="G326" s="3"/>
      <c r="H326" s="7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7"/>
      <c r="G327" s="3"/>
      <c r="H327" s="7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7"/>
      <c r="G328" s="3"/>
      <c r="H328" s="7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7"/>
      <c r="G329" s="3"/>
      <c r="H329" s="7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7"/>
      <c r="G330" s="3"/>
      <c r="H330" s="7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7"/>
      <c r="G331" s="3"/>
      <c r="H331" s="7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7"/>
      <c r="G332" s="3"/>
      <c r="H332" s="7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7"/>
      <c r="G333" s="3"/>
      <c r="H333" s="7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7"/>
      <c r="G334" s="3"/>
      <c r="H334" s="7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7"/>
      <c r="G335" s="3"/>
      <c r="H335" s="7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7"/>
      <c r="G336" s="3"/>
      <c r="H336" s="7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7"/>
      <c r="G337" s="3"/>
      <c r="H337" s="7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7"/>
      <c r="G338" s="3"/>
      <c r="H338" s="7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7"/>
      <c r="G339" s="3"/>
      <c r="H339" s="7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7"/>
      <c r="G340" s="3"/>
      <c r="H340" s="7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7"/>
      <c r="G341" s="3"/>
      <c r="H341" s="7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7"/>
      <c r="G342" s="3"/>
      <c r="H342" s="7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7"/>
      <c r="G343" s="3"/>
      <c r="H343" s="7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7"/>
      <c r="G344" s="3"/>
      <c r="H344" s="7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7"/>
      <c r="G345" s="3"/>
      <c r="H345" s="7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7"/>
      <c r="G346" s="3"/>
      <c r="H346" s="7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7"/>
      <c r="G347" s="3"/>
      <c r="H347" s="7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7"/>
      <c r="G348" s="3"/>
      <c r="H348" s="7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7"/>
      <c r="G349" s="3"/>
      <c r="H349" s="7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7"/>
      <c r="G350" s="3"/>
      <c r="H350" s="7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7"/>
      <c r="G351" s="3"/>
      <c r="H351" s="7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7"/>
      <c r="G352" s="3"/>
      <c r="H352" s="7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7"/>
      <c r="G353" s="3"/>
      <c r="H353" s="7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7"/>
      <c r="G354" s="3"/>
      <c r="H354" s="7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7"/>
      <c r="G355" s="3"/>
      <c r="H355" s="7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7"/>
      <c r="G356" s="3"/>
      <c r="H356" s="7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7"/>
      <c r="G357" s="3"/>
      <c r="H357" s="7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7"/>
      <c r="G358" s="3"/>
      <c r="H358" s="7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7"/>
      <c r="G359" s="3"/>
      <c r="H359" s="7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7"/>
      <c r="G360" s="3"/>
      <c r="H360" s="7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7"/>
      <c r="G361" s="3"/>
      <c r="H361" s="7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7"/>
      <c r="G362" s="3"/>
      <c r="H362" s="7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7"/>
      <c r="G363" s="3"/>
      <c r="H363" s="7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7"/>
      <c r="G364" s="3"/>
      <c r="H364" s="7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7"/>
      <c r="G365" s="3"/>
      <c r="H365" s="7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7"/>
      <c r="G366" s="3"/>
      <c r="H366" s="7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7"/>
      <c r="G367" s="3"/>
      <c r="H367" s="7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7"/>
      <c r="G368" s="3"/>
      <c r="H368" s="7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7"/>
      <c r="G369" s="3"/>
      <c r="H369" s="7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7"/>
      <c r="G370" s="3"/>
      <c r="H370" s="7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7"/>
      <c r="G371" s="3"/>
      <c r="H371" s="7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7"/>
      <c r="G372" s="3"/>
      <c r="H372" s="7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7"/>
      <c r="G373" s="3"/>
      <c r="H373" s="7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7"/>
      <c r="G374" s="3"/>
      <c r="H374" s="7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7"/>
      <c r="G375" s="3"/>
      <c r="H375" s="7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7"/>
      <c r="G376" s="3"/>
      <c r="H376" s="7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7"/>
      <c r="G377" s="3"/>
      <c r="H377" s="7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7"/>
      <c r="G378" s="3"/>
      <c r="H378" s="7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7"/>
      <c r="G379" s="3"/>
      <c r="H379" s="7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7"/>
      <c r="G380" s="3"/>
      <c r="H380" s="7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7"/>
      <c r="G381" s="3"/>
      <c r="H381" s="7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7"/>
      <c r="G382" s="3"/>
      <c r="H382" s="7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7"/>
      <c r="G383" s="3"/>
      <c r="H383" s="7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7"/>
      <c r="G384" s="3"/>
      <c r="H384" s="7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7"/>
      <c r="G385" s="3"/>
      <c r="H385" s="7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7"/>
      <c r="G386" s="3"/>
      <c r="H386" s="7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7"/>
      <c r="G387" s="3"/>
      <c r="H387" s="7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7"/>
      <c r="G388" s="3"/>
      <c r="H388" s="7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7"/>
      <c r="G389" s="3"/>
      <c r="H389" s="7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7"/>
      <c r="G390" s="3"/>
      <c r="H390" s="7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7"/>
      <c r="G391" s="3"/>
      <c r="H391" s="7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7"/>
      <c r="G392" s="3"/>
      <c r="H392" s="7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7"/>
      <c r="G393" s="3"/>
      <c r="H393" s="7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7"/>
      <c r="G394" s="3"/>
      <c r="H394" s="7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7"/>
      <c r="G395" s="3"/>
      <c r="H395" s="7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7"/>
      <c r="G396" s="3"/>
      <c r="H396" s="7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7"/>
      <c r="G397" s="3"/>
      <c r="H397" s="7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7"/>
      <c r="G398" s="3"/>
      <c r="H398" s="7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7"/>
      <c r="G399" s="3"/>
      <c r="H399" s="7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7"/>
      <c r="G400" s="3"/>
      <c r="H400" s="7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7"/>
      <c r="G401" s="3"/>
      <c r="H401" s="7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7"/>
      <c r="G402" s="3"/>
      <c r="H402" s="7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7"/>
      <c r="G403" s="3"/>
      <c r="H403" s="7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7"/>
      <c r="G404" s="3"/>
      <c r="H404" s="7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7"/>
      <c r="G405" s="3"/>
      <c r="H405" s="7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7"/>
      <c r="G406" s="3"/>
      <c r="H406" s="7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7"/>
      <c r="G407" s="3"/>
      <c r="H407" s="7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7"/>
      <c r="G408" s="3"/>
      <c r="H408" s="7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7"/>
      <c r="G409" s="3"/>
      <c r="H409" s="7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7"/>
      <c r="G410" s="3"/>
      <c r="H410" s="7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7"/>
      <c r="G411" s="3"/>
      <c r="H411" s="7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7"/>
      <c r="G412" s="3"/>
      <c r="H412" s="7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7"/>
      <c r="G413" s="3"/>
      <c r="H413" s="7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7"/>
      <c r="G414" s="3"/>
      <c r="H414" s="7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7"/>
      <c r="G415" s="3"/>
      <c r="H415" s="7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7"/>
      <c r="G416" s="3"/>
      <c r="H416" s="7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7"/>
      <c r="G417" s="3"/>
      <c r="H417" s="7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7"/>
      <c r="G418" s="3"/>
      <c r="H418" s="7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7"/>
      <c r="G419" s="3"/>
      <c r="H419" s="7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7"/>
      <c r="G420" s="3"/>
      <c r="H420" s="7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7"/>
      <c r="G421" s="3"/>
      <c r="H421" s="7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7"/>
      <c r="G422" s="3"/>
      <c r="H422" s="7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7"/>
      <c r="G423" s="3"/>
      <c r="H423" s="7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7"/>
      <c r="G424" s="3"/>
      <c r="H424" s="7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7"/>
      <c r="G425" s="3"/>
      <c r="H425" s="7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7"/>
      <c r="G426" s="3"/>
      <c r="H426" s="7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7"/>
      <c r="G427" s="3"/>
      <c r="H427" s="7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7"/>
      <c r="G428" s="3"/>
      <c r="H428" s="7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7"/>
      <c r="G429" s="3"/>
      <c r="H429" s="7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7"/>
      <c r="G430" s="3"/>
      <c r="H430" s="7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7"/>
      <c r="G431" s="3"/>
      <c r="H431" s="7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7"/>
      <c r="G432" s="3"/>
      <c r="H432" s="7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7"/>
      <c r="G433" s="3"/>
      <c r="H433" s="7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7"/>
      <c r="G434" s="3"/>
      <c r="H434" s="7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7"/>
      <c r="G435" s="3"/>
      <c r="H435" s="7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7"/>
      <c r="G436" s="3"/>
      <c r="H436" s="7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7"/>
      <c r="G437" s="3"/>
      <c r="H437" s="7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7"/>
      <c r="G438" s="3"/>
      <c r="H438" s="7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7"/>
      <c r="G439" s="3"/>
      <c r="H439" s="7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7"/>
      <c r="G440" s="3"/>
      <c r="H440" s="7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7"/>
      <c r="G441" s="3"/>
      <c r="H441" s="7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7"/>
      <c r="G442" s="3"/>
      <c r="H442" s="7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7"/>
      <c r="G443" s="3"/>
      <c r="H443" s="7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7"/>
      <c r="G444" s="3"/>
      <c r="H444" s="7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7"/>
      <c r="G445" s="3"/>
      <c r="H445" s="7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7"/>
      <c r="G446" s="3"/>
      <c r="H446" s="7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7"/>
      <c r="G447" s="3"/>
      <c r="H447" s="7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7"/>
      <c r="G448" s="3"/>
      <c r="H448" s="7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7"/>
      <c r="G449" s="3"/>
      <c r="H449" s="7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7"/>
      <c r="G450" s="3"/>
      <c r="H450" s="7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7"/>
      <c r="G451" s="3"/>
      <c r="H451" s="7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7"/>
      <c r="G452" s="3"/>
      <c r="H452" s="7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7"/>
      <c r="G453" s="3"/>
      <c r="H453" s="7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7"/>
      <c r="G454" s="3"/>
      <c r="H454" s="7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7"/>
      <c r="G455" s="3"/>
      <c r="H455" s="7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7"/>
      <c r="G456" s="3"/>
      <c r="H456" s="7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7"/>
      <c r="G457" s="3"/>
      <c r="H457" s="7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7"/>
      <c r="G458" s="3"/>
      <c r="H458" s="7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7"/>
      <c r="G459" s="3"/>
      <c r="H459" s="7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7"/>
      <c r="G460" s="3"/>
      <c r="H460" s="7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7"/>
      <c r="G461" s="3"/>
      <c r="H461" s="7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7"/>
      <c r="G462" s="3"/>
      <c r="H462" s="7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7"/>
      <c r="G463" s="3"/>
      <c r="H463" s="7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7"/>
      <c r="G464" s="3"/>
      <c r="H464" s="7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7"/>
      <c r="G465" s="3"/>
      <c r="H465" s="7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7"/>
      <c r="G466" s="3"/>
      <c r="H466" s="7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7"/>
      <c r="G467" s="3"/>
      <c r="H467" s="7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7"/>
      <c r="G468" s="3"/>
      <c r="H468" s="7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7"/>
      <c r="G469" s="3"/>
      <c r="H469" s="7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7"/>
      <c r="G470" s="3"/>
      <c r="H470" s="7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7"/>
      <c r="G471" s="3"/>
      <c r="H471" s="7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7"/>
      <c r="G472" s="3"/>
      <c r="H472" s="7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7"/>
      <c r="G473" s="3"/>
      <c r="H473" s="7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7"/>
      <c r="G474" s="3"/>
      <c r="H474" s="7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7"/>
      <c r="G475" s="3"/>
      <c r="H475" s="7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7"/>
      <c r="G476" s="3"/>
      <c r="H476" s="7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7"/>
      <c r="G477" s="3"/>
      <c r="H477" s="7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7"/>
      <c r="G478" s="3"/>
      <c r="H478" s="7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7"/>
      <c r="G479" s="3"/>
      <c r="H479" s="7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7"/>
      <c r="G480" s="3"/>
      <c r="H480" s="7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7"/>
      <c r="G481" s="3"/>
      <c r="H481" s="7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7"/>
      <c r="G482" s="3"/>
      <c r="H482" s="7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7"/>
      <c r="G483" s="3"/>
      <c r="H483" s="7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7"/>
      <c r="G484" s="3"/>
      <c r="H484" s="7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7"/>
      <c r="G485" s="3"/>
      <c r="H485" s="7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7"/>
      <c r="G486" s="3"/>
      <c r="H486" s="7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7"/>
      <c r="G487" s="3"/>
      <c r="H487" s="7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7"/>
      <c r="G488" s="3"/>
      <c r="H488" s="7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7"/>
      <c r="G489" s="3"/>
      <c r="H489" s="7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7"/>
      <c r="G490" s="3"/>
      <c r="H490" s="7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7"/>
      <c r="G491" s="3"/>
      <c r="H491" s="7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7"/>
      <c r="G492" s="3"/>
      <c r="H492" s="7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7"/>
      <c r="G493" s="3"/>
      <c r="H493" s="7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7"/>
      <c r="G494" s="3"/>
      <c r="H494" s="7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7"/>
      <c r="G495" s="3"/>
      <c r="H495" s="7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7"/>
      <c r="G496" s="3"/>
      <c r="H496" s="7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7"/>
      <c r="G497" s="3"/>
      <c r="H497" s="7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7"/>
      <c r="G498" s="3"/>
      <c r="H498" s="7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7"/>
      <c r="G499" s="3"/>
      <c r="H499" s="7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7"/>
      <c r="G500" s="3"/>
      <c r="H500" s="7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7"/>
      <c r="G501" s="3"/>
      <c r="H501" s="7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7"/>
      <c r="G502" s="3"/>
      <c r="H502" s="7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7"/>
      <c r="G503" s="3"/>
      <c r="H503" s="7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7"/>
      <c r="G504" s="3"/>
      <c r="H504" s="7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7"/>
      <c r="G505" s="3"/>
      <c r="H505" s="7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7"/>
      <c r="G506" s="3"/>
      <c r="H506" s="7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7"/>
      <c r="G507" s="3"/>
      <c r="H507" s="7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7"/>
      <c r="G508" s="3"/>
      <c r="H508" s="7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7"/>
      <c r="G509" s="3"/>
      <c r="H509" s="7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7"/>
      <c r="G510" s="3"/>
      <c r="H510" s="7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7"/>
      <c r="G511" s="3"/>
      <c r="H511" s="7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7"/>
      <c r="G512" s="3"/>
      <c r="H512" s="7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7"/>
      <c r="G513" s="3"/>
      <c r="H513" s="7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7"/>
      <c r="G514" s="3"/>
      <c r="H514" s="7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7"/>
      <c r="G515" s="3"/>
      <c r="H515" s="7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7"/>
      <c r="G516" s="3"/>
      <c r="H516" s="7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7"/>
      <c r="G517" s="3"/>
      <c r="H517" s="7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7"/>
      <c r="G518" s="3"/>
      <c r="H518" s="7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7"/>
      <c r="G519" s="3"/>
      <c r="H519" s="7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7"/>
      <c r="G520" s="3"/>
      <c r="H520" s="7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7"/>
      <c r="G521" s="3"/>
      <c r="H521" s="7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7"/>
      <c r="G522" s="3"/>
      <c r="H522" s="7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7"/>
      <c r="G523" s="3"/>
      <c r="H523" s="7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7"/>
      <c r="G524" s="3"/>
      <c r="H524" s="7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7"/>
      <c r="G525" s="3"/>
      <c r="H525" s="7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7"/>
      <c r="G526" s="3"/>
      <c r="H526" s="7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7"/>
      <c r="G527" s="3"/>
      <c r="H527" s="7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7"/>
      <c r="G528" s="3"/>
      <c r="H528" s="7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7"/>
      <c r="G529" s="3"/>
      <c r="H529" s="7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7"/>
      <c r="G530" s="3"/>
      <c r="H530" s="7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7"/>
      <c r="G531" s="3"/>
      <c r="H531" s="7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7"/>
      <c r="G532" s="3"/>
      <c r="H532" s="7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7"/>
      <c r="G533" s="3"/>
      <c r="H533" s="7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7"/>
      <c r="G534" s="3"/>
      <c r="H534" s="7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7"/>
      <c r="G535" s="3"/>
      <c r="H535" s="7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7"/>
      <c r="G536" s="3"/>
      <c r="H536" s="7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7"/>
      <c r="G537" s="3"/>
      <c r="H537" s="7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7"/>
      <c r="G538" s="3"/>
      <c r="H538" s="7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7"/>
      <c r="G539" s="3"/>
      <c r="H539" s="7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7"/>
      <c r="G540" s="3"/>
      <c r="H540" s="7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7"/>
      <c r="G541" s="3"/>
      <c r="H541" s="7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7"/>
      <c r="G542" s="3"/>
      <c r="H542" s="7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7"/>
      <c r="G543" s="3"/>
      <c r="H543" s="7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7"/>
      <c r="G544" s="3"/>
      <c r="H544" s="7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7"/>
      <c r="G545" s="3"/>
      <c r="H545" s="7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7"/>
      <c r="G546" s="3"/>
      <c r="H546" s="7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7"/>
      <c r="G547" s="3"/>
      <c r="H547" s="7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7"/>
      <c r="G548" s="3"/>
      <c r="H548" s="7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7"/>
      <c r="G549" s="3"/>
      <c r="H549" s="7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7"/>
      <c r="G550" s="3"/>
      <c r="H550" s="7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7"/>
      <c r="G551" s="3"/>
      <c r="H551" s="7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7"/>
      <c r="G552" s="3"/>
      <c r="H552" s="7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7"/>
      <c r="G553" s="3"/>
      <c r="H553" s="7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7"/>
      <c r="G554" s="3"/>
      <c r="H554" s="7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7"/>
      <c r="G555" s="3"/>
      <c r="H555" s="7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7"/>
      <c r="G556" s="3"/>
      <c r="H556" s="7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7"/>
      <c r="G557" s="3"/>
      <c r="H557" s="7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7"/>
      <c r="G558" s="3"/>
      <c r="H558" s="7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7"/>
      <c r="G559" s="3"/>
      <c r="H559" s="7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7"/>
      <c r="G560" s="3"/>
      <c r="H560" s="7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7"/>
      <c r="G561" s="3"/>
      <c r="H561" s="7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7"/>
      <c r="G562" s="3"/>
      <c r="H562" s="7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7"/>
      <c r="G563" s="3"/>
      <c r="H563" s="7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7"/>
      <c r="G564" s="3"/>
      <c r="H564" s="7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7"/>
      <c r="G565" s="3"/>
      <c r="H565" s="7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7"/>
      <c r="G566" s="3"/>
      <c r="H566" s="7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7"/>
      <c r="G567" s="3"/>
      <c r="H567" s="7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7"/>
      <c r="G568" s="3"/>
      <c r="H568" s="7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7"/>
      <c r="G569" s="3"/>
      <c r="H569" s="7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7"/>
      <c r="G570" s="3"/>
      <c r="H570" s="7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7"/>
      <c r="G571" s="3"/>
      <c r="H571" s="7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7"/>
      <c r="G572" s="3"/>
      <c r="H572" s="7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7"/>
      <c r="G573" s="3"/>
      <c r="H573" s="7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7"/>
      <c r="G574" s="3"/>
      <c r="H574" s="7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7"/>
      <c r="G575" s="3"/>
      <c r="H575" s="7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7"/>
      <c r="G576" s="3"/>
      <c r="H576" s="7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7"/>
      <c r="G577" s="3"/>
      <c r="H577" s="7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7"/>
      <c r="G578" s="3"/>
      <c r="H578" s="7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7"/>
      <c r="G579" s="3"/>
      <c r="H579" s="7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7"/>
      <c r="G580" s="3"/>
      <c r="H580" s="7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7"/>
      <c r="G581" s="3"/>
      <c r="H581" s="7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7"/>
      <c r="G582" s="3"/>
      <c r="H582" s="7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7"/>
      <c r="G583" s="3"/>
      <c r="H583" s="7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7"/>
      <c r="G584" s="3"/>
      <c r="H584" s="7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7"/>
      <c r="G585" s="3"/>
      <c r="H585" s="7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7"/>
      <c r="G586" s="3"/>
      <c r="H586" s="7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7"/>
      <c r="G587" s="3"/>
      <c r="H587" s="7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7"/>
      <c r="G588" s="3"/>
      <c r="H588" s="7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7"/>
      <c r="G589" s="3"/>
      <c r="H589" s="7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7"/>
      <c r="G590" s="3"/>
      <c r="H590" s="7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7"/>
      <c r="G591" s="3"/>
      <c r="H591" s="7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7"/>
      <c r="G592" s="3"/>
      <c r="H592" s="7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7"/>
      <c r="G593" s="3"/>
      <c r="H593" s="7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7"/>
      <c r="G594" s="3"/>
      <c r="H594" s="7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7"/>
      <c r="G595" s="3"/>
      <c r="H595" s="7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7"/>
      <c r="G596" s="3"/>
      <c r="H596" s="7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7"/>
      <c r="G597" s="3"/>
      <c r="H597" s="7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7"/>
      <c r="G598" s="3"/>
      <c r="H598" s="7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7"/>
      <c r="G599" s="3"/>
      <c r="H599" s="7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7"/>
      <c r="G600" s="3"/>
      <c r="H600" s="7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7"/>
      <c r="G601" s="3"/>
      <c r="H601" s="7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7"/>
      <c r="G602" s="3"/>
      <c r="H602" s="7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7"/>
      <c r="G603" s="3"/>
      <c r="H603" s="7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7"/>
      <c r="G604" s="3"/>
      <c r="H604" s="7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7"/>
      <c r="G605" s="3"/>
      <c r="H605" s="7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7"/>
      <c r="G606" s="3"/>
      <c r="H606" s="7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7"/>
      <c r="G607" s="3"/>
      <c r="H607" s="7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7"/>
      <c r="G608" s="3"/>
      <c r="H608" s="7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7"/>
      <c r="G609" s="3"/>
      <c r="H609" s="7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7"/>
      <c r="G610" s="3"/>
      <c r="H610" s="7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7"/>
      <c r="G611" s="3"/>
      <c r="H611" s="7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7"/>
      <c r="G612" s="3"/>
      <c r="H612" s="7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7"/>
      <c r="G613" s="3"/>
      <c r="H613" s="7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7"/>
      <c r="G614" s="3"/>
      <c r="H614" s="7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7"/>
      <c r="G615" s="3"/>
      <c r="H615" s="7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7"/>
      <c r="G616" s="3"/>
      <c r="H616" s="7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7"/>
      <c r="G617" s="3"/>
      <c r="H617" s="7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7"/>
      <c r="G618" s="3"/>
      <c r="H618" s="7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7"/>
      <c r="G619" s="3"/>
      <c r="H619" s="7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7"/>
      <c r="G620" s="3"/>
      <c r="H620" s="7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7"/>
      <c r="G621" s="3"/>
      <c r="H621" s="7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7"/>
      <c r="G622" s="3"/>
      <c r="H622" s="7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7"/>
      <c r="G623" s="3"/>
      <c r="H623" s="7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7"/>
      <c r="G624" s="3"/>
      <c r="H624" s="7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7"/>
      <c r="G625" s="3"/>
      <c r="H625" s="7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7"/>
      <c r="G626" s="3"/>
      <c r="H626" s="7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7"/>
      <c r="G627" s="3"/>
      <c r="H627" s="7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7"/>
      <c r="G628" s="3"/>
      <c r="H628" s="7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7"/>
      <c r="G629" s="3"/>
      <c r="H629" s="7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7"/>
      <c r="G630" s="3"/>
      <c r="H630" s="7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7"/>
      <c r="G631" s="3"/>
      <c r="H631" s="7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7"/>
      <c r="G632" s="3"/>
      <c r="H632" s="7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7"/>
      <c r="G633" s="3"/>
      <c r="H633" s="7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7"/>
      <c r="G634" s="3"/>
      <c r="H634" s="7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7"/>
      <c r="G635" s="3"/>
      <c r="H635" s="7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7"/>
      <c r="G636" s="3"/>
      <c r="H636" s="7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7"/>
      <c r="G637" s="3"/>
      <c r="H637" s="7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7"/>
      <c r="G638" s="3"/>
      <c r="H638" s="7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7"/>
      <c r="G639" s="3"/>
      <c r="H639" s="7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7"/>
      <c r="G640" s="3"/>
      <c r="H640" s="7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7"/>
      <c r="G641" s="3"/>
      <c r="H641" s="7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7"/>
      <c r="G642" s="3"/>
      <c r="H642" s="7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7"/>
      <c r="G643" s="3"/>
      <c r="H643" s="7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7"/>
      <c r="G644" s="3"/>
      <c r="H644" s="7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7"/>
      <c r="G645" s="3"/>
      <c r="H645" s="7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7"/>
      <c r="G646" s="3"/>
      <c r="H646" s="7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7"/>
      <c r="G647" s="3"/>
      <c r="H647" s="7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7"/>
      <c r="G648" s="3"/>
      <c r="H648" s="7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7"/>
      <c r="G649" s="3"/>
      <c r="H649" s="7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7"/>
      <c r="G650" s="3"/>
      <c r="H650" s="7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7"/>
      <c r="G651" s="3"/>
      <c r="H651" s="7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7"/>
      <c r="G652" s="3"/>
      <c r="H652" s="7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7"/>
      <c r="G653" s="3"/>
      <c r="H653" s="7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7"/>
      <c r="G654" s="3"/>
      <c r="H654" s="7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7"/>
      <c r="G655" s="3"/>
      <c r="H655" s="7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7"/>
      <c r="G656" s="3"/>
      <c r="H656" s="7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7"/>
      <c r="G657" s="3"/>
      <c r="H657" s="7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7"/>
      <c r="G658" s="3"/>
      <c r="H658" s="7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7"/>
      <c r="G659" s="3"/>
      <c r="H659" s="7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7"/>
      <c r="G660" s="3"/>
      <c r="H660" s="7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7"/>
      <c r="G661" s="3"/>
      <c r="H661" s="7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7"/>
      <c r="G662" s="3"/>
      <c r="H662" s="7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7"/>
      <c r="G663" s="3"/>
      <c r="H663" s="7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7"/>
      <c r="G664" s="3"/>
      <c r="H664" s="7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7"/>
      <c r="G665" s="3"/>
      <c r="H665" s="7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7"/>
      <c r="G666" s="3"/>
      <c r="H666" s="7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7"/>
      <c r="G667" s="3"/>
      <c r="H667" s="7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7"/>
      <c r="G668" s="3"/>
      <c r="H668" s="7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7"/>
      <c r="G669" s="3"/>
      <c r="H669" s="7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7"/>
      <c r="G670" s="3"/>
      <c r="H670" s="7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7"/>
      <c r="G671" s="3"/>
      <c r="H671" s="7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7"/>
      <c r="G672" s="3"/>
      <c r="H672" s="7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7"/>
      <c r="G673" s="3"/>
      <c r="H673" s="7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7"/>
      <c r="G674" s="3"/>
      <c r="H674" s="7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7"/>
      <c r="G675" s="3"/>
      <c r="H675" s="7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7"/>
      <c r="G676" s="3"/>
      <c r="H676" s="7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7"/>
      <c r="G677" s="3"/>
      <c r="H677" s="7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7"/>
      <c r="G678" s="3"/>
      <c r="H678" s="7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7"/>
      <c r="G679" s="3"/>
      <c r="H679" s="7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7"/>
      <c r="G680" s="3"/>
      <c r="H680" s="7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7"/>
      <c r="G681" s="3"/>
      <c r="H681" s="7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7"/>
      <c r="G682" s="3"/>
      <c r="H682" s="7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7"/>
      <c r="G683" s="3"/>
      <c r="H683" s="7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7"/>
      <c r="G684" s="3"/>
      <c r="H684" s="7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7"/>
      <c r="G685" s="3"/>
      <c r="H685" s="7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7"/>
      <c r="G686" s="3"/>
      <c r="H686" s="7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7"/>
      <c r="G687" s="3"/>
      <c r="H687" s="7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7"/>
      <c r="G688" s="3"/>
      <c r="H688" s="7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7"/>
      <c r="G689" s="3"/>
      <c r="H689" s="7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7"/>
      <c r="G690" s="3"/>
      <c r="H690" s="7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7"/>
      <c r="G691" s="3"/>
      <c r="H691" s="7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7"/>
      <c r="G692" s="3"/>
      <c r="H692" s="7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7"/>
      <c r="G693" s="3"/>
      <c r="H693" s="7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7"/>
      <c r="G694" s="3"/>
      <c r="H694" s="7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7"/>
      <c r="G695" s="3"/>
      <c r="H695" s="7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7"/>
      <c r="G696" s="3"/>
      <c r="H696" s="7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7"/>
      <c r="G697" s="3"/>
      <c r="H697" s="7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7"/>
      <c r="G698" s="3"/>
      <c r="H698" s="7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7"/>
      <c r="G699" s="3"/>
      <c r="H699" s="7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7"/>
      <c r="G700" s="3"/>
      <c r="H700" s="7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7"/>
      <c r="G701" s="3"/>
      <c r="H701" s="7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7"/>
      <c r="G702" s="3"/>
      <c r="H702" s="7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7"/>
      <c r="G703" s="3"/>
      <c r="H703" s="7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7"/>
      <c r="G704" s="3"/>
      <c r="H704" s="7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7"/>
      <c r="G705" s="3"/>
      <c r="H705" s="7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7"/>
      <c r="G706" s="3"/>
      <c r="H706" s="7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7"/>
      <c r="G707" s="3"/>
      <c r="H707" s="7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7"/>
      <c r="G708" s="3"/>
      <c r="H708" s="7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7"/>
      <c r="G709" s="3"/>
      <c r="H709" s="7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7"/>
      <c r="G710" s="3"/>
      <c r="H710" s="7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7"/>
      <c r="G711" s="3"/>
      <c r="H711" s="7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7"/>
      <c r="G712" s="3"/>
      <c r="H712" s="7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7"/>
      <c r="G713" s="3"/>
      <c r="H713" s="7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7"/>
      <c r="G714" s="3"/>
      <c r="H714" s="7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7"/>
      <c r="G715" s="3"/>
      <c r="H715" s="7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7"/>
      <c r="G716" s="3"/>
      <c r="H716" s="7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7"/>
      <c r="G717" s="3"/>
      <c r="H717" s="7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7"/>
      <c r="G718" s="3"/>
      <c r="H718" s="7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7"/>
      <c r="G719" s="3"/>
      <c r="H719" s="7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7"/>
      <c r="G720" s="3"/>
      <c r="H720" s="7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7"/>
      <c r="G721" s="3"/>
      <c r="H721" s="7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7"/>
      <c r="G722" s="3"/>
      <c r="H722" s="7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7"/>
      <c r="G723" s="3"/>
      <c r="H723" s="7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7"/>
      <c r="G724" s="3"/>
      <c r="H724" s="7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7"/>
      <c r="G725" s="3"/>
      <c r="H725" s="7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7"/>
      <c r="G726" s="3"/>
      <c r="H726" s="7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7"/>
      <c r="G727" s="3"/>
      <c r="H727" s="7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7"/>
      <c r="G728" s="3"/>
      <c r="H728" s="7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7"/>
      <c r="G729" s="3"/>
      <c r="H729" s="7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7"/>
      <c r="G730" s="3"/>
      <c r="H730" s="7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7"/>
      <c r="G731" s="3"/>
      <c r="H731" s="7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7"/>
      <c r="G732" s="3"/>
      <c r="H732" s="7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7"/>
      <c r="G733" s="3"/>
      <c r="H733" s="7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7"/>
      <c r="G734" s="3"/>
      <c r="H734" s="7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7"/>
      <c r="G735" s="3"/>
      <c r="H735" s="7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7"/>
      <c r="G736" s="3"/>
      <c r="H736" s="7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7"/>
      <c r="G737" s="3"/>
      <c r="H737" s="7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7"/>
      <c r="G738" s="3"/>
      <c r="H738" s="7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7"/>
      <c r="G739" s="3"/>
      <c r="H739" s="7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7"/>
      <c r="G740" s="3"/>
      <c r="H740" s="7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7"/>
      <c r="G741" s="3"/>
      <c r="H741" s="7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7"/>
      <c r="G742" s="3"/>
      <c r="H742" s="7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7"/>
      <c r="G743" s="3"/>
      <c r="H743" s="7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7"/>
      <c r="G744" s="3"/>
      <c r="H744" s="7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7"/>
      <c r="G745" s="3"/>
      <c r="H745" s="7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7"/>
      <c r="G746" s="3"/>
      <c r="H746" s="7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7"/>
      <c r="G747" s="3"/>
      <c r="H747" s="7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7"/>
      <c r="G748" s="3"/>
      <c r="H748" s="7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7"/>
      <c r="G749" s="3"/>
      <c r="H749" s="7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7"/>
      <c r="G750" s="3"/>
      <c r="H750" s="7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7"/>
      <c r="G751" s="3"/>
      <c r="H751" s="7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7"/>
      <c r="G752" s="3"/>
      <c r="H752" s="7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7"/>
      <c r="G753" s="3"/>
      <c r="H753" s="7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7"/>
      <c r="G754" s="3"/>
      <c r="H754" s="7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7"/>
      <c r="G755" s="3"/>
      <c r="H755" s="7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7"/>
      <c r="G756" s="3"/>
      <c r="H756" s="7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7"/>
      <c r="G757" s="3"/>
      <c r="H757" s="7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7"/>
      <c r="G758" s="3"/>
      <c r="H758" s="7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7"/>
      <c r="G759" s="3"/>
      <c r="H759" s="7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7"/>
      <c r="G760" s="3"/>
      <c r="H760" s="7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7"/>
      <c r="G761" s="3"/>
      <c r="H761" s="7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7"/>
      <c r="G762" s="3"/>
      <c r="H762" s="7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7"/>
      <c r="G763" s="3"/>
      <c r="H763" s="7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7"/>
      <c r="G764" s="3"/>
      <c r="H764" s="7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7"/>
      <c r="G765" s="3"/>
      <c r="H765" s="7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7"/>
      <c r="G766" s="3"/>
      <c r="H766" s="7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7"/>
      <c r="G767" s="3"/>
      <c r="H767" s="7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7"/>
      <c r="G768" s="3"/>
      <c r="H768" s="7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7"/>
      <c r="G769" s="3"/>
      <c r="H769" s="7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7"/>
      <c r="G770" s="3"/>
      <c r="H770" s="7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7"/>
      <c r="G771" s="3"/>
      <c r="H771" s="7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7"/>
      <c r="G772" s="3"/>
      <c r="H772" s="7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7"/>
      <c r="G773" s="3"/>
      <c r="H773" s="7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7"/>
      <c r="G774" s="3"/>
      <c r="H774" s="7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7"/>
      <c r="G775" s="3"/>
      <c r="H775" s="7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7"/>
      <c r="G776" s="3"/>
      <c r="H776" s="7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7"/>
      <c r="G777" s="3"/>
      <c r="H777" s="7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7"/>
      <c r="G778" s="3"/>
      <c r="H778" s="7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7"/>
      <c r="G779" s="3"/>
      <c r="H779" s="7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7"/>
      <c r="G780" s="3"/>
      <c r="H780" s="7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7"/>
      <c r="G781" s="3"/>
      <c r="H781" s="7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7"/>
      <c r="G782" s="3"/>
      <c r="H782" s="7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7"/>
      <c r="G783" s="3"/>
      <c r="H783" s="7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7"/>
      <c r="G784" s="3"/>
      <c r="H784" s="7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7"/>
      <c r="G785" s="3"/>
      <c r="H785" s="7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7"/>
      <c r="G786" s="3"/>
      <c r="H786" s="7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7"/>
      <c r="G787" s="3"/>
      <c r="H787" s="7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7"/>
      <c r="G788" s="3"/>
      <c r="H788" s="7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7"/>
      <c r="G789" s="3"/>
      <c r="H789" s="7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7"/>
      <c r="G790" s="3"/>
      <c r="H790" s="7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7"/>
      <c r="G791" s="3"/>
      <c r="H791" s="7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7"/>
      <c r="G792" s="3"/>
      <c r="H792" s="7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7"/>
      <c r="G793" s="3"/>
      <c r="H793" s="7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7"/>
      <c r="G794" s="3"/>
      <c r="H794" s="7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7"/>
      <c r="G795" s="3"/>
      <c r="H795" s="7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7"/>
      <c r="G796" s="3"/>
      <c r="H796" s="7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7"/>
      <c r="G797" s="3"/>
      <c r="H797" s="7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7"/>
      <c r="G798" s="3"/>
      <c r="H798" s="7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7"/>
      <c r="G799" s="3"/>
      <c r="H799" s="7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7"/>
      <c r="G800" s="3"/>
      <c r="H800" s="7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7"/>
      <c r="G801" s="3"/>
      <c r="H801" s="7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7"/>
      <c r="G802" s="3"/>
      <c r="H802" s="7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7"/>
      <c r="G803" s="3"/>
      <c r="H803" s="7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7"/>
      <c r="G804" s="3"/>
      <c r="H804" s="7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7"/>
      <c r="G805" s="3"/>
      <c r="H805" s="7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7"/>
      <c r="G806" s="3"/>
      <c r="H806" s="7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7"/>
      <c r="G807" s="3"/>
      <c r="H807" s="7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7"/>
      <c r="G808" s="3"/>
      <c r="H808" s="7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7"/>
      <c r="G809" s="3"/>
      <c r="H809" s="7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7"/>
      <c r="G810" s="3"/>
      <c r="H810" s="7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7"/>
      <c r="G811" s="3"/>
      <c r="H811" s="7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7"/>
      <c r="G812" s="3"/>
      <c r="H812" s="7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7"/>
      <c r="G813" s="3"/>
      <c r="H813" s="7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7"/>
      <c r="G814" s="3"/>
      <c r="H814" s="7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7"/>
      <c r="G815" s="3"/>
      <c r="H815" s="7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7"/>
      <c r="G816" s="3"/>
      <c r="H816" s="7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7"/>
      <c r="G817" s="3"/>
      <c r="H817" s="7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7"/>
      <c r="G818" s="3"/>
      <c r="H818" s="7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7"/>
      <c r="G819" s="3"/>
      <c r="H819" s="7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7"/>
      <c r="G820" s="3"/>
      <c r="H820" s="7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7"/>
      <c r="G821" s="3"/>
      <c r="H821" s="7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7"/>
      <c r="G822" s="3"/>
      <c r="H822" s="7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7"/>
      <c r="G823" s="3"/>
      <c r="H823" s="7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7"/>
      <c r="G824" s="3"/>
      <c r="H824" s="7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7"/>
      <c r="G825" s="3"/>
      <c r="H825" s="7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7"/>
      <c r="G826" s="3"/>
      <c r="H826" s="7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7"/>
      <c r="G827" s="3"/>
      <c r="H827" s="7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7"/>
      <c r="G828" s="3"/>
      <c r="H828" s="7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7"/>
      <c r="G829" s="3"/>
      <c r="H829" s="7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7"/>
      <c r="G830" s="3"/>
      <c r="H830" s="7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7"/>
      <c r="G831" s="3"/>
      <c r="H831" s="7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7"/>
      <c r="G832" s="3"/>
      <c r="H832" s="7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7"/>
      <c r="G833" s="3"/>
      <c r="H833" s="7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7"/>
      <c r="G834" s="3"/>
      <c r="H834" s="7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7"/>
      <c r="G835" s="3"/>
      <c r="H835" s="7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7"/>
      <c r="G836" s="3"/>
      <c r="H836" s="7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7"/>
      <c r="G837" s="3"/>
      <c r="H837" s="7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7"/>
      <c r="G838" s="3"/>
      <c r="H838" s="7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7"/>
      <c r="G839" s="3"/>
      <c r="H839" s="7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7"/>
      <c r="G840" s="3"/>
      <c r="H840" s="7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7"/>
      <c r="G841" s="3"/>
      <c r="H841" s="7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7"/>
      <c r="G842" s="3"/>
      <c r="H842" s="7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7"/>
      <c r="G843" s="3"/>
      <c r="H843" s="7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7"/>
      <c r="G844" s="3"/>
      <c r="H844" s="7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7"/>
      <c r="G845" s="3"/>
      <c r="H845" s="7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7"/>
      <c r="G846" s="3"/>
      <c r="H846" s="7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7"/>
      <c r="G847" s="3"/>
      <c r="H847" s="7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7"/>
      <c r="G848" s="3"/>
      <c r="H848" s="7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7"/>
      <c r="G849" s="3"/>
      <c r="H849" s="7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7"/>
      <c r="G850" s="3"/>
      <c r="H850" s="7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7"/>
      <c r="G851" s="3"/>
      <c r="H851" s="7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7"/>
      <c r="G852" s="3"/>
      <c r="H852" s="7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7"/>
      <c r="G853" s="3"/>
      <c r="H853" s="7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7"/>
      <c r="G854" s="3"/>
      <c r="H854" s="7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7"/>
      <c r="G855" s="3"/>
      <c r="H855" s="7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7"/>
      <c r="G856" s="3"/>
      <c r="H856" s="7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7"/>
      <c r="G857" s="3"/>
      <c r="H857" s="7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7"/>
      <c r="G858" s="3"/>
      <c r="H858" s="7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7"/>
      <c r="G859" s="3"/>
      <c r="H859" s="7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7"/>
      <c r="G860" s="3"/>
      <c r="H860" s="7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7"/>
      <c r="G861" s="3"/>
      <c r="H861" s="7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7"/>
      <c r="G862" s="3"/>
      <c r="H862" s="7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7"/>
      <c r="G863" s="3"/>
      <c r="H863" s="7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7"/>
      <c r="G864" s="3"/>
      <c r="H864" s="7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7"/>
      <c r="G865" s="3"/>
      <c r="H865" s="7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7"/>
      <c r="G866" s="3"/>
      <c r="H866" s="7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7"/>
      <c r="G867" s="3"/>
      <c r="H867" s="7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7"/>
      <c r="G868" s="3"/>
      <c r="H868" s="7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7"/>
      <c r="G869" s="3"/>
      <c r="H869" s="7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7"/>
      <c r="G870" s="3"/>
      <c r="H870" s="7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7"/>
      <c r="G871" s="3"/>
      <c r="H871" s="7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7"/>
      <c r="G872" s="3"/>
      <c r="H872" s="7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7"/>
      <c r="G873" s="3"/>
      <c r="H873" s="7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7"/>
      <c r="G874" s="3"/>
      <c r="H874" s="7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7"/>
      <c r="G875" s="3"/>
      <c r="H875" s="7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7"/>
      <c r="G876" s="3"/>
      <c r="H876" s="7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7"/>
      <c r="G877" s="3"/>
      <c r="H877" s="7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7"/>
      <c r="G878" s="3"/>
      <c r="H878" s="7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7"/>
      <c r="G879" s="3"/>
      <c r="H879" s="7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7"/>
      <c r="G880" s="3"/>
      <c r="H880" s="7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7"/>
      <c r="G881" s="3"/>
      <c r="H881" s="7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7"/>
      <c r="G882" s="3"/>
      <c r="H882" s="7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7"/>
      <c r="G883" s="3"/>
      <c r="H883" s="7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7"/>
      <c r="G884" s="3"/>
      <c r="H884" s="7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7"/>
      <c r="G885" s="3"/>
      <c r="H885" s="7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7"/>
      <c r="G886" s="3"/>
      <c r="H886" s="7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7"/>
      <c r="G887" s="3"/>
      <c r="H887" s="7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7"/>
      <c r="G888" s="3"/>
      <c r="H888" s="7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7"/>
      <c r="G889" s="3"/>
      <c r="H889" s="7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7"/>
      <c r="G890" s="3"/>
      <c r="H890" s="7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7"/>
      <c r="G891" s="3"/>
      <c r="H891" s="7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7"/>
      <c r="G892" s="3"/>
      <c r="H892" s="7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7"/>
      <c r="G893" s="3"/>
      <c r="H893" s="7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7"/>
      <c r="G894" s="3"/>
      <c r="H894" s="7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7"/>
      <c r="G895" s="3"/>
      <c r="H895" s="7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7"/>
      <c r="G896" s="3"/>
      <c r="H896" s="7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7"/>
      <c r="G897" s="3"/>
      <c r="H897" s="7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7"/>
      <c r="G898" s="3"/>
      <c r="H898" s="7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7"/>
      <c r="G899" s="3"/>
      <c r="H899" s="7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7"/>
      <c r="G900" s="3"/>
      <c r="H900" s="7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7"/>
      <c r="G901" s="3"/>
      <c r="H901" s="7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7"/>
      <c r="G902" s="3"/>
      <c r="H902" s="7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7"/>
      <c r="G903" s="3"/>
      <c r="H903" s="7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7"/>
      <c r="G904" s="3"/>
      <c r="H904" s="7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7"/>
      <c r="G905" s="3"/>
      <c r="H905" s="7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7"/>
      <c r="G906" s="3"/>
      <c r="H906" s="7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7"/>
      <c r="G907" s="3"/>
      <c r="H907" s="7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7"/>
      <c r="G908" s="3"/>
      <c r="H908" s="7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7"/>
      <c r="G909" s="3"/>
      <c r="H909" s="7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7"/>
      <c r="G910" s="3"/>
      <c r="H910" s="7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7"/>
      <c r="G911" s="3"/>
      <c r="H911" s="7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7"/>
      <c r="G912" s="3"/>
      <c r="H912" s="7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7"/>
      <c r="G913" s="3"/>
      <c r="H913" s="7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7"/>
      <c r="G914" s="3"/>
      <c r="H914" s="7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7"/>
      <c r="G915" s="3"/>
      <c r="H915" s="7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7"/>
      <c r="G916" s="3"/>
      <c r="H916" s="7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7"/>
      <c r="G917" s="3"/>
      <c r="H917" s="7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7"/>
      <c r="G918" s="3"/>
      <c r="H918" s="7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7"/>
      <c r="G919" s="3"/>
      <c r="H919" s="7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7"/>
      <c r="G920" s="3"/>
      <c r="H920" s="7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7"/>
      <c r="G921" s="3"/>
      <c r="H921" s="7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7"/>
      <c r="G922" s="3"/>
      <c r="H922" s="7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7"/>
      <c r="G923" s="3"/>
      <c r="H923" s="7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7"/>
      <c r="G924" s="3"/>
      <c r="H924" s="7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7"/>
      <c r="G925" s="3"/>
      <c r="H925" s="7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7"/>
      <c r="G926" s="3"/>
      <c r="H926" s="7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7"/>
      <c r="G927" s="3"/>
      <c r="H927" s="7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7"/>
      <c r="G928" s="3"/>
      <c r="H928" s="7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7"/>
      <c r="G929" s="3"/>
      <c r="H929" s="7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7"/>
      <c r="G930" s="3"/>
      <c r="H930" s="7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7"/>
      <c r="G931" s="3"/>
      <c r="H931" s="7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7"/>
      <c r="G932" s="3"/>
      <c r="H932" s="7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7"/>
      <c r="G933" s="3"/>
      <c r="H933" s="7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7"/>
      <c r="G934" s="3"/>
      <c r="H934" s="7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7"/>
      <c r="G935" s="3"/>
      <c r="H935" s="7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7"/>
      <c r="G936" s="3"/>
      <c r="H936" s="7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7"/>
      <c r="G937" s="3"/>
      <c r="H937" s="7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7"/>
      <c r="G938" s="3"/>
      <c r="H938" s="7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7"/>
      <c r="G939" s="3"/>
      <c r="H939" s="7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7"/>
      <c r="G940" s="3"/>
      <c r="H940" s="7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7"/>
      <c r="G941" s="3"/>
      <c r="H941" s="7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7"/>
      <c r="G942" s="3"/>
      <c r="H942" s="7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7"/>
      <c r="G943" s="3"/>
      <c r="H943" s="7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7"/>
      <c r="G944" s="3"/>
      <c r="H944" s="7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7"/>
      <c r="G945" s="3"/>
      <c r="H945" s="7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7"/>
      <c r="G946" s="3"/>
      <c r="H946" s="7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7"/>
      <c r="G947" s="3"/>
      <c r="H947" s="7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7"/>
      <c r="G948" s="3"/>
      <c r="H948" s="7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7"/>
      <c r="G949" s="3"/>
      <c r="H949" s="7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7"/>
      <c r="G950" s="3"/>
      <c r="H950" s="7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7"/>
      <c r="G951" s="3"/>
      <c r="H951" s="7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7"/>
      <c r="G952" s="3"/>
      <c r="H952" s="7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7"/>
      <c r="G953" s="3"/>
      <c r="H953" s="7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7"/>
      <c r="G954" s="3"/>
      <c r="H954" s="7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7"/>
      <c r="G955" s="3"/>
      <c r="H955" s="7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7"/>
      <c r="G956" s="3"/>
      <c r="H956" s="7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7"/>
      <c r="G957" s="3"/>
      <c r="H957" s="7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7"/>
      <c r="G958" s="3"/>
      <c r="H958" s="7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7"/>
      <c r="G959" s="3"/>
      <c r="H959" s="7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7"/>
      <c r="G960" s="3"/>
      <c r="H960" s="7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7"/>
      <c r="G961" s="3"/>
      <c r="H961" s="7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7"/>
      <c r="G962" s="3"/>
      <c r="H962" s="7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7"/>
      <c r="G963" s="3"/>
      <c r="H963" s="7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7"/>
      <c r="G964" s="3"/>
      <c r="H964" s="7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7"/>
      <c r="G965" s="3"/>
      <c r="H965" s="7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7"/>
      <c r="G966" s="3"/>
      <c r="H966" s="7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7"/>
      <c r="G967" s="3"/>
      <c r="H967" s="7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7"/>
      <c r="G968" s="3"/>
      <c r="H968" s="7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7"/>
      <c r="G969" s="3"/>
      <c r="H969" s="7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7"/>
      <c r="G970" s="3"/>
      <c r="H970" s="7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7"/>
      <c r="G971" s="3"/>
      <c r="H971" s="7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7"/>
      <c r="G972" s="3"/>
      <c r="H972" s="7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7"/>
      <c r="G973" s="3"/>
      <c r="H973" s="7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7"/>
      <c r="G974" s="3"/>
      <c r="H974" s="7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7"/>
      <c r="G975" s="3"/>
      <c r="H975" s="7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7"/>
      <c r="G976" s="3"/>
      <c r="H976" s="7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7"/>
      <c r="G977" s="3"/>
      <c r="H977" s="7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7"/>
      <c r="G978" s="3"/>
      <c r="H978" s="7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7"/>
      <c r="G979" s="3"/>
      <c r="H979" s="7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7"/>
      <c r="G980" s="3"/>
      <c r="H980" s="7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7"/>
      <c r="G981" s="3"/>
      <c r="H981" s="7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7"/>
      <c r="G982" s="3"/>
      <c r="H982" s="7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7"/>
      <c r="G983" s="3"/>
      <c r="H983" s="7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7"/>
      <c r="G984" s="3"/>
      <c r="H984" s="7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7"/>
      <c r="G985" s="3"/>
      <c r="H985" s="7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7"/>
      <c r="G986" s="3"/>
      <c r="H986" s="7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7"/>
      <c r="G987" s="3"/>
      <c r="H987" s="7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7"/>
      <c r="G988" s="3"/>
      <c r="H988" s="7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7"/>
      <c r="G989" s="3"/>
      <c r="H989" s="7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7"/>
      <c r="G990" s="3"/>
      <c r="H990" s="7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7"/>
      <c r="G991" s="3"/>
      <c r="H991" s="7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7"/>
      <c r="G992" s="3"/>
      <c r="H992" s="7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7"/>
      <c r="G993" s="3"/>
      <c r="H993" s="7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7"/>
      <c r="G994" s="3"/>
      <c r="H994" s="7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7"/>
      <c r="G995" s="3"/>
      <c r="H995" s="7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7"/>
      <c r="G996" s="3"/>
      <c r="H996" s="7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7"/>
      <c r="G997" s="3"/>
      <c r="H997" s="7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7"/>
      <c r="G998" s="3"/>
      <c r="H998" s="7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7"/>
      <c r="G999" s="3"/>
      <c r="H999" s="7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7"/>
      <c r="G1000" s="3"/>
      <c r="H1000" s="7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3"/>
      <c r="F1001" s="7"/>
      <c r="G1001" s="3"/>
      <c r="H1001" s="7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>
      <c r="A1002" s="3"/>
      <c r="B1002" s="3"/>
      <c r="C1002" s="3"/>
      <c r="D1002" s="3"/>
      <c r="E1002" s="3"/>
      <c r="F1002" s="7"/>
      <c r="G1002" s="3"/>
      <c r="H1002" s="7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>
      <c r="A1003" s="3"/>
      <c r="B1003" s="3"/>
      <c r="C1003" s="3"/>
      <c r="D1003" s="3"/>
      <c r="E1003" s="3"/>
      <c r="F1003" s="7"/>
      <c r="G1003" s="3"/>
      <c r="H1003" s="7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Funding Tracker</vt:lpstr>
      <vt:lpstr>List of Grants</vt:lpstr>
      <vt:lpstr>Grant Tracker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Coleman</dc:creator>
  <cp:lastModifiedBy>Laura Coleman</cp:lastModifiedBy>
  <dcterms:created xsi:type="dcterms:W3CDTF">2019-09-25T01:07:36Z</dcterms:created>
  <dcterms:modified xsi:type="dcterms:W3CDTF">2019-09-25T01:07:36Z</dcterms:modified>
</cp:coreProperties>
</file>